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ROZPOCTYPC\rozpočty\ROZPOČty PRO OSTATNÍ\FERENC\Sanatoria Jablunkov úprava lůžkového oddělení\Aktualizované rozpočty 2_4_19\"/>
    </mc:Choice>
  </mc:AlternateContent>
  <bookViews>
    <workbookView xWindow="0" yWindow="0" windowWidth="0" windowHeight="0"/>
  </bookViews>
  <sheets>
    <sheet name="Rekapitulace stavby" sheetId="1" r:id="rId1"/>
    <sheet name="ET 2 - Etapa 2. stavební ..." sheetId="2" r:id="rId2"/>
    <sheet name="VN a ON - Vedlejší a osta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'ET 2 - Etapa 2. stavební ...'!$C$106:$K$1204</definedName>
    <definedName name="_xlnm.Print_Area" localSheetId="1">'ET 2 - Etapa 2. stavební ...'!$C$4:$J$39,'ET 2 - Etapa 2. stavební ...'!$C$45:$J$88,'ET 2 - Etapa 2. stavební ...'!$C$94:$K$1204</definedName>
    <definedName name="_xlnm.Print_Titles" localSheetId="1">'ET 2 - Etapa 2. stavební ...'!$106:$106</definedName>
    <definedName name="_xlnm._FilterDatabase" localSheetId="2" hidden="1">'VN a ON - Vedlejší a osta...'!$C$81:$K$107</definedName>
    <definedName name="_xlnm.Print_Area" localSheetId="2">'VN a ON - Vedlejší a osta...'!$C$4:$J$39,'VN a ON - Vedlejší a osta...'!$C$45:$J$63,'VN a ON - Vedlejší a osta...'!$C$69:$K$107</definedName>
    <definedName name="_xlnm.Print_Titles" localSheetId="2">'VN a ON - Vedlejší a osta...'!$81:$81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6"/>
  <c r="BH106"/>
  <c r="BG106"/>
  <c r="BF106"/>
  <c r="T106"/>
  <c r="T105"/>
  <c r="R106"/>
  <c r="R105"/>
  <c r="P106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88"/>
  <c r="BH88"/>
  <c r="BG88"/>
  <c r="BF88"/>
  <c r="T88"/>
  <c r="T87"/>
  <c r="R88"/>
  <c r="R87"/>
  <c r="P88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2" r="J37"/>
  <c r="J36"/>
  <c i="1" r="AY55"/>
  <c i="2" r="J35"/>
  <c i="1" r="AX55"/>
  <c i="2" r="BI1203"/>
  <c r="BH1203"/>
  <c r="BG1203"/>
  <c r="BF1203"/>
  <c r="T1203"/>
  <c r="R1203"/>
  <c r="P1203"/>
  <c r="BI1201"/>
  <c r="BH1201"/>
  <c r="BG1201"/>
  <c r="BF1201"/>
  <c r="T1201"/>
  <c r="R1201"/>
  <c r="P1201"/>
  <c r="BI1200"/>
  <c r="BH1200"/>
  <c r="BG1200"/>
  <c r="BF1200"/>
  <c r="T1200"/>
  <c r="R1200"/>
  <c r="P1200"/>
  <c r="BI1198"/>
  <c r="BH1198"/>
  <c r="BG1198"/>
  <c r="BF1198"/>
  <c r="T1198"/>
  <c r="R1198"/>
  <c r="P1198"/>
  <c r="BI1196"/>
  <c r="BH1196"/>
  <c r="BG1196"/>
  <c r="BF1196"/>
  <c r="T1196"/>
  <c r="R1196"/>
  <c r="P1196"/>
  <c r="BI1194"/>
  <c r="BH1194"/>
  <c r="BG1194"/>
  <c r="BF1194"/>
  <c r="T1194"/>
  <c r="R1194"/>
  <c r="P1194"/>
  <c r="BI1192"/>
  <c r="BH1192"/>
  <c r="BG1192"/>
  <c r="BF1192"/>
  <c r="T1192"/>
  <c r="R1192"/>
  <c r="P1192"/>
  <c r="BI1190"/>
  <c r="BH1190"/>
  <c r="BG1190"/>
  <c r="BF1190"/>
  <c r="T1190"/>
  <c r="R1190"/>
  <c r="P1190"/>
  <c r="BI1188"/>
  <c r="BH1188"/>
  <c r="BG1188"/>
  <c r="BF1188"/>
  <c r="T1188"/>
  <c r="R1188"/>
  <c r="P1188"/>
  <c r="BI1186"/>
  <c r="BH1186"/>
  <c r="BG1186"/>
  <c r="BF1186"/>
  <c r="T1186"/>
  <c r="R1186"/>
  <c r="P1186"/>
  <c r="BI1184"/>
  <c r="BH1184"/>
  <c r="BG1184"/>
  <c r="BF1184"/>
  <c r="T1184"/>
  <c r="R1184"/>
  <c r="P1184"/>
  <c r="BI1148"/>
  <c r="BH1148"/>
  <c r="BG1148"/>
  <c r="BF1148"/>
  <c r="T1148"/>
  <c r="R1148"/>
  <c r="P1148"/>
  <c r="BI1113"/>
  <c r="BH1113"/>
  <c r="BG1113"/>
  <c r="BF1113"/>
  <c r="T1113"/>
  <c r="R1113"/>
  <c r="P1113"/>
  <c r="BI1110"/>
  <c r="BH1110"/>
  <c r="BG1110"/>
  <c r="BF1110"/>
  <c r="T1110"/>
  <c r="R1110"/>
  <c r="P1110"/>
  <c r="BI1105"/>
  <c r="BH1105"/>
  <c r="BG1105"/>
  <c r="BF1105"/>
  <c r="T1105"/>
  <c r="R1105"/>
  <c r="P1105"/>
  <c r="BI1103"/>
  <c r="BH1103"/>
  <c r="BG1103"/>
  <c r="BF1103"/>
  <c r="T1103"/>
  <c r="R1103"/>
  <c r="P1103"/>
  <c r="BI1094"/>
  <c r="BH1094"/>
  <c r="BG1094"/>
  <c r="BF1094"/>
  <c r="T1094"/>
  <c r="R1094"/>
  <c r="P1094"/>
  <c r="BI1086"/>
  <c r="BH1086"/>
  <c r="BG1086"/>
  <c r="BF1086"/>
  <c r="T1086"/>
  <c r="R1086"/>
  <c r="P1086"/>
  <c r="BI1078"/>
  <c r="BH1078"/>
  <c r="BG1078"/>
  <c r="BF1078"/>
  <c r="T1078"/>
  <c r="R1078"/>
  <c r="P1078"/>
  <c r="BI1070"/>
  <c r="BH1070"/>
  <c r="BG1070"/>
  <c r="BF1070"/>
  <c r="T1070"/>
  <c r="R1070"/>
  <c r="P1070"/>
  <c r="BI1065"/>
  <c r="BH1065"/>
  <c r="BG1065"/>
  <c r="BF1065"/>
  <c r="T1065"/>
  <c r="R1065"/>
  <c r="P1065"/>
  <c r="BI1060"/>
  <c r="BH1060"/>
  <c r="BG1060"/>
  <c r="BF1060"/>
  <c r="T1060"/>
  <c r="R1060"/>
  <c r="P1060"/>
  <c r="BI1055"/>
  <c r="BH1055"/>
  <c r="BG1055"/>
  <c r="BF1055"/>
  <c r="T1055"/>
  <c r="R1055"/>
  <c r="P1055"/>
  <c r="BI1050"/>
  <c r="BH1050"/>
  <c r="BG1050"/>
  <c r="BF1050"/>
  <c r="T1050"/>
  <c r="R1050"/>
  <c r="P1050"/>
  <c r="BI1045"/>
  <c r="BH1045"/>
  <c r="BG1045"/>
  <c r="BF1045"/>
  <c r="T1045"/>
  <c r="R1045"/>
  <c r="P1045"/>
  <c r="BI1040"/>
  <c r="BH1040"/>
  <c r="BG1040"/>
  <c r="BF1040"/>
  <c r="T1040"/>
  <c r="R1040"/>
  <c r="P1040"/>
  <c r="BI1035"/>
  <c r="BH1035"/>
  <c r="BG1035"/>
  <c r="BF1035"/>
  <c r="T1035"/>
  <c r="R1035"/>
  <c r="P1035"/>
  <c r="BI1030"/>
  <c r="BH1030"/>
  <c r="BG1030"/>
  <c r="BF1030"/>
  <c r="T1030"/>
  <c r="R1030"/>
  <c r="P1030"/>
  <c r="BI1028"/>
  <c r="BH1028"/>
  <c r="BG1028"/>
  <c r="BF1028"/>
  <c r="T1028"/>
  <c r="R1028"/>
  <c r="P1028"/>
  <c r="BI1025"/>
  <c r="BH1025"/>
  <c r="BG1025"/>
  <c r="BF1025"/>
  <c r="T1025"/>
  <c r="R1025"/>
  <c r="P1025"/>
  <c r="BI1023"/>
  <c r="BH1023"/>
  <c r="BG1023"/>
  <c r="BF1023"/>
  <c r="T1023"/>
  <c r="R1023"/>
  <c r="P1023"/>
  <c r="BI1020"/>
  <c r="BH1020"/>
  <c r="BG1020"/>
  <c r="BF1020"/>
  <c r="T1020"/>
  <c r="R1020"/>
  <c r="P1020"/>
  <c r="BI1017"/>
  <c r="BH1017"/>
  <c r="BG1017"/>
  <c r="BF1017"/>
  <c r="T1017"/>
  <c r="R1017"/>
  <c r="P1017"/>
  <c r="BI999"/>
  <c r="BH999"/>
  <c r="BG999"/>
  <c r="BF999"/>
  <c r="T999"/>
  <c r="R999"/>
  <c r="P999"/>
  <c r="BI997"/>
  <c r="BH997"/>
  <c r="BG997"/>
  <c r="BF997"/>
  <c r="T997"/>
  <c r="R997"/>
  <c r="P997"/>
  <c r="BI993"/>
  <c r="BH993"/>
  <c r="BG993"/>
  <c r="BF993"/>
  <c r="T993"/>
  <c r="R993"/>
  <c r="P993"/>
  <c r="BI989"/>
  <c r="BH989"/>
  <c r="BG989"/>
  <c r="BF989"/>
  <c r="T989"/>
  <c r="R989"/>
  <c r="P989"/>
  <c r="BI986"/>
  <c r="BH986"/>
  <c r="BG986"/>
  <c r="BF986"/>
  <c r="T986"/>
  <c r="R986"/>
  <c r="P986"/>
  <c r="BI983"/>
  <c r="BH983"/>
  <c r="BG983"/>
  <c r="BF983"/>
  <c r="T983"/>
  <c r="R983"/>
  <c r="P983"/>
  <c r="BI980"/>
  <c r="BH980"/>
  <c r="BG980"/>
  <c r="BF980"/>
  <c r="T980"/>
  <c r="R980"/>
  <c r="P980"/>
  <c r="BI977"/>
  <c r="BH977"/>
  <c r="BG977"/>
  <c r="BF977"/>
  <c r="T977"/>
  <c r="R977"/>
  <c r="P977"/>
  <c r="BI974"/>
  <c r="BH974"/>
  <c r="BG974"/>
  <c r="BF974"/>
  <c r="T974"/>
  <c r="R974"/>
  <c r="P974"/>
  <c r="BI946"/>
  <c r="BH946"/>
  <c r="BG946"/>
  <c r="BF946"/>
  <c r="T946"/>
  <c r="R946"/>
  <c r="P946"/>
  <c r="BI936"/>
  <c r="BH936"/>
  <c r="BG936"/>
  <c r="BF936"/>
  <c r="T936"/>
  <c r="R936"/>
  <c r="P936"/>
  <c r="BI931"/>
  <c r="BH931"/>
  <c r="BG931"/>
  <c r="BF931"/>
  <c r="T931"/>
  <c r="R931"/>
  <c r="P931"/>
  <c r="BI925"/>
  <c r="BH925"/>
  <c r="BG925"/>
  <c r="BF925"/>
  <c r="T925"/>
  <c r="R925"/>
  <c r="P925"/>
  <c r="BI920"/>
  <c r="BH920"/>
  <c r="BG920"/>
  <c r="BF920"/>
  <c r="T920"/>
  <c r="R920"/>
  <c r="P920"/>
  <c r="BI896"/>
  <c r="BH896"/>
  <c r="BG896"/>
  <c r="BF896"/>
  <c r="T896"/>
  <c r="R896"/>
  <c r="P896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6"/>
  <c r="BH866"/>
  <c r="BG866"/>
  <c r="BF866"/>
  <c r="T866"/>
  <c r="R866"/>
  <c r="P866"/>
  <c r="BI863"/>
  <c r="BH863"/>
  <c r="BG863"/>
  <c r="BF863"/>
  <c r="T863"/>
  <c r="R863"/>
  <c r="P863"/>
  <c r="BI861"/>
  <c r="BH861"/>
  <c r="BG861"/>
  <c r="BF861"/>
  <c r="T861"/>
  <c r="R861"/>
  <c r="P861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47"/>
  <c r="BH847"/>
  <c r="BG847"/>
  <c r="BF847"/>
  <c r="T847"/>
  <c r="T846"/>
  <c r="R847"/>
  <c r="R846"/>
  <c r="P847"/>
  <c r="P846"/>
  <c r="BI845"/>
  <c r="BH845"/>
  <c r="BG845"/>
  <c r="BF845"/>
  <c r="T845"/>
  <c r="R845"/>
  <c r="P845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2"/>
  <c r="BH832"/>
  <c r="BG832"/>
  <c r="BF832"/>
  <c r="T832"/>
  <c r="R832"/>
  <c r="P832"/>
  <c r="BI826"/>
  <c r="BH826"/>
  <c r="BG826"/>
  <c r="BF826"/>
  <c r="T826"/>
  <c r="R826"/>
  <c r="P826"/>
  <c r="BI823"/>
  <c r="BH823"/>
  <c r="BG823"/>
  <c r="BF823"/>
  <c r="T823"/>
  <c r="R823"/>
  <c r="P823"/>
  <c r="BI821"/>
  <c r="BH821"/>
  <c r="BG821"/>
  <c r="BF821"/>
  <c r="T821"/>
  <c r="R821"/>
  <c r="P821"/>
  <c r="BI818"/>
  <c r="BH818"/>
  <c r="BG818"/>
  <c r="BF818"/>
  <c r="T818"/>
  <c r="R818"/>
  <c r="P818"/>
  <c r="BI815"/>
  <c r="BH815"/>
  <c r="BG815"/>
  <c r="BF815"/>
  <c r="T815"/>
  <c r="R815"/>
  <c r="P815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89"/>
  <c r="BH789"/>
  <c r="BG789"/>
  <c r="BF789"/>
  <c r="T789"/>
  <c r="R789"/>
  <c r="P789"/>
  <c r="BI787"/>
  <c r="BH787"/>
  <c r="BG787"/>
  <c r="BF787"/>
  <c r="T787"/>
  <c r="R787"/>
  <c r="P787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59"/>
  <c r="BH759"/>
  <c r="BG759"/>
  <c r="BF759"/>
  <c r="T759"/>
  <c r="R759"/>
  <c r="P759"/>
  <c r="BI755"/>
  <c r="BH755"/>
  <c r="BG755"/>
  <c r="BF755"/>
  <c r="T755"/>
  <c r="R755"/>
  <c r="P755"/>
  <c r="BI752"/>
  <c r="BH752"/>
  <c r="BG752"/>
  <c r="BF752"/>
  <c r="T752"/>
  <c r="R752"/>
  <c r="P752"/>
  <c r="BI748"/>
  <c r="BH748"/>
  <c r="BG748"/>
  <c r="BF748"/>
  <c r="T748"/>
  <c r="R748"/>
  <c r="P748"/>
  <c r="BI744"/>
  <c r="BH744"/>
  <c r="BG744"/>
  <c r="BF744"/>
  <c r="T744"/>
  <c r="R744"/>
  <c r="P744"/>
  <c r="BI740"/>
  <c r="BH740"/>
  <c r="BG740"/>
  <c r="BF740"/>
  <c r="T740"/>
  <c r="R740"/>
  <c r="P740"/>
  <c r="BI738"/>
  <c r="BH738"/>
  <c r="BG738"/>
  <c r="BF738"/>
  <c r="T738"/>
  <c r="R738"/>
  <c r="P738"/>
  <c r="BI734"/>
  <c r="BH734"/>
  <c r="BG734"/>
  <c r="BF734"/>
  <c r="T734"/>
  <c r="R734"/>
  <c r="P734"/>
  <c r="BI730"/>
  <c r="BH730"/>
  <c r="BG730"/>
  <c r="BF730"/>
  <c r="T730"/>
  <c r="R730"/>
  <c r="P730"/>
  <c r="BI725"/>
  <c r="BH725"/>
  <c r="BG725"/>
  <c r="BF725"/>
  <c r="T725"/>
  <c r="R725"/>
  <c r="P725"/>
  <c r="BI721"/>
  <c r="BH721"/>
  <c r="BG721"/>
  <c r="BF721"/>
  <c r="T721"/>
  <c r="R721"/>
  <c r="P721"/>
  <c r="BI717"/>
  <c r="BH717"/>
  <c r="BG717"/>
  <c r="BF717"/>
  <c r="T717"/>
  <c r="R717"/>
  <c r="P717"/>
  <c r="BI713"/>
  <c r="BH713"/>
  <c r="BG713"/>
  <c r="BF713"/>
  <c r="T713"/>
  <c r="R713"/>
  <c r="P713"/>
  <c r="BI707"/>
  <c r="BH707"/>
  <c r="BG707"/>
  <c r="BF707"/>
  <c r="T707"/>
  <c r="R707"/>
  <c r="P707"/>
  <c r="BI703"/>
  <c r="BH703"/>
  <c r="BG703"/>
  <c r="BF703"/>
  <c r="T703"/>
  <c r="R703"/>
  <c r="P703"/>
  <c r="BI699"/>
  <c r="BH699"/>
  <c r="BG699"/>
  <c r="BF699"/>
  <c r="T699"/>
  <c r="R699"/>
  <c r="P699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1"/>
  <c r="BH681"/>
  <c r="BG681"/>
  <c r="BF681"/>
  <c r="T681"/>
  <c r="R681"/>
  <c r="P681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7"/>
  <c r="BH657"/>
  <c r="BG657"/>
  <c r="BF657"/>
  <c r="T657"/>
  <c r="R657"/>
  <c r="P657"/>
  <c r="BI654"/>
  <c r="BH654"/>
  <c r="BG654"/>
  <c r="BF654"/>
  <c r="T654"/>
  <c r="R654"/>
  <c r="P654"/>
  <c r="BI651"/>
  <c r="BH651"/>
  <c r="BG651"/>
  <c r="BF651"/>
  <c r="T651"/>
  <c r="R651"/>
  <c r="P651"/>
  <c r="BI641"/>
  <c r="BH641"/>
  <c r="BG641"/>
  <c r="BF641"/>
  <c r="T641"/>
  <c r="R641"/>
  <c r="P641"/>
  <c r="BI639"/>
  <c r="BH639"/>
  <c r="BG639"/>
  <c r="BF639"/>
  <c r="T639"/>
  <c r="R639"/>
  <c r="P639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2"/>
  <c r="BH612"/>
  <c r="BG612"/>
  <c r="BF612"/>
  <c r="T612"/>
  <c r="R612"/>
  <c r="P612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0"/>
  <c r="BH600"/>
  <c r="BG600"/>
  <c r="BF600"/>
  <c r="T600"/>
  <c r="R600"/>
  <c r="P600"/>
  <c r="BI597"/>
  <c r="BH597"/>
  <c r="BG597"/>
  <c r="BF597"/>
  <c r="T597"/>
  <c r="R597"/>
  <c r="P597"/>
  <c r="BI592"/>
  <c r="BH592"/>
  <c r="BG592"/>
  <c r="BF592"/>
  <c r="T592"/>
  <c r="T591"/>
  <c r="R592"/>
  <c r="R591"/>
  <c r="P592"/>
  <c r="P591"/>
  <c r="BI590"/>
  <c r="BH590"/>
  <c r="BG590"/>
  <c r="BF590"/>
  <c r="T590"/>
  <c r="R590"/>
  <c r="P590"/>
  <c r="BI581"/>
  <c r="BH581"/>
  <c r="BG581"/>
  <c r="BF581"/>
  <c r="T581"/>
  <c r="R581"/>
  <c r="P581"/>
  <c r="BI576"/>
  <c r="BH576"/>
  <c r="BG576"/>
  <c r="BF576"/>
  <c r="T576"/>
  <c r="R576"/>
  <c r="P576"/>
  <c r="BI571"/>
  <c r="BH571"/>
  <c r="BG571"/>
  <c r="BF571"/>
  <c r="T571"/>
  <c r="R571"/>
  <c r="P571"/>
  <c r="BI568"/>
  <c r="BH568"/>
  <c r="BG568"/>
  <c r="BF568"/>
  <c r="T568"/>
  <c r="T567"/>
  <c r="R568"/>
  <c r="R567"/>
  <c r="P568"/>
  <c r="P567"/>
  <c r="BI566"/>
  <c r="BH566"/>
  <c r="BG566"/>
  <c r="BF566"/>
  <c r="T566"/>
  <c r="R566"/>
  <c r="P566"/>
  <c r="BI564"/>
  <c r="BH564"/>
  <c r="BG564"/>
  <c r="BF564"/>
  <c r="T564"/>
  <c r="R564"/>
  <c r="P564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8"/>
  <c r="BH558"/>
  <c r="BG558"/>
  <c r="BF558"/>
  <c r="T558"/>
  <c r="R558"/>
  <c r="P558"/>
  <c r="BI552"/>
  <c r="BH552"/>
  <c r="BG552"/>
  <c r="BF552"/>
  <c r="T552"/>
  <c r="R552"/>
  <c r="P552"/>
  <c r="BI539"/>
  <c r="BH539"/>
  <c r="BG539"/>
  <c r="BF539"/>
  <c r="T539"/>
  <c r="R539"/>
  <c r="P539"/>
  <c r="BI517"/>
  <c r="BH517"/>
  <c r="BG517"/>
  <c r="BF517"/>
  <c r="T517"/>
  <c r="R517"/>
  <c r="P517"/>
  <c r="BI514"/>
  <c r="BH514"/>
  <c r="BG514"/>
  <c r="BF514"/>
  <c r="T514"/>
  <c r="R514"/>
  <c r="P514"/>
  <c r="BI508"/>
  <c r="BH508"/>
  <c r="BG508"/>
  <c r="BF508"/>
  <c r="T508"/>
  <c r="R508"/>
  <c r="P508"/>
  <c r="BI506"/>
  <c r="BH506"/>
  <c r="BG506"/>
  <c r="BF506"/>
  <c r="T506"/>
  <c r="R506"/>
  <c r="P506"/>
  <c r="BI499"/>
  <c r="BH499"/>
  <c r="BG499"/>
  <c r="BF499"/>
  <c r="T499"/>
  <c r="R499"/>
  <c r="P499"/>
  <c r="BI496"/>
  <c r="BH496"/>
  <c r="BG496"/>
  <c r="BF496"/>
  <c r="T496"/>
  <c r="R496"/>
  <c r="P496"/>
  <c r="BI482"/>
  <c r="BH482"/>
  <c r="BG482"/>
  <c r="BF482"/>
  <c r="T482"/>
  <c r="R482"/>
  <c r="P482"/>
  <c r="BI468"/>
  <c r="BH468"/>
  <c r="BG468"/>
  <c r="BF468"/>
  <c r="T468"/>
  <c r="R468"/>
  <c r="P468"/>
  <c r="BI465"/>
  <c r="BH465"/>
  <c r="BG465"/>
  <c r="BF465"/>
  <c r="T465"/>
  <c r="R465"/>
  <c r="P465"/>
  <c r="BI458"/>
  <c r="BH458"/>
  <c r="BG458"/>
  <c r="BF458"/>
  <c r="T458"/>
  <c r="R458"/>
  <c r="P458"/>
  <c r="BI455"/>
  <c r="BH455"/>
  <c r="BG455"/>
  <c r="BF455"/>
  <c r="T455"/>
  <c r="T454"/>
  <c r="R455"/>
  <c r="R454"/>
  <c r="P455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5"/>
  <c r="BH415"/>
  <c r="BG415"/>
  <c r="BF415"/>
  <c r="T415"/>
  <c r="R415"/>
  <c r="P415"/>
  <c r="BI413"/>
  <c r="BH413"/>
  <c r="BG413"/>
  <c r="BF413"/>
  <c r="T413"/>
  <c r="R413"/>
  <c r="P413"/>
  <c r="BI410"/>
  <c r="BH410"/>
  <c r="BG410"/>
  <c r="BF410"/>
  <c r="T410"/>
  <c r="R410"/>
  <c r="P410"/>
  <c r="BI406"/>
  <c r="BH406"/>
  <c r="BG406"/>
  <c r="BF406"/>
  <c r="T406"/>
  <c r="R406"/>
  <c r="P406"/>
  <c r="BI400"/>
  <c r="BH400"/>
  <c r="BG400"/>
  <c r="BF400"/>
  <c r="T400"/>
  <c r="R400"/>
  <c r="P400"/>
  <c r="BI395"/>
  <c r="BH395"/>
  <c r="BG395"/>
  <c r="BF395"/>
  <c r="T395"/>
  <c r="T394"/>
  <c r="R395"/>
  <c r="R394"/>
  <c r="P395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49"/>
  <c r="BH349"/>
  <c r="BG349"/>
  <c r="BF349"/>
  <c r="T349"/>
  <c r="R349"/>
  <c r="P349"/>
  <c r="BI346"/>
  <c r="BH346"/>
  <c r="BG346"/>
  <c r="BF346"/>
  <c r="T346"/>
  <c r="R346"/>
  <c r="P346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1"/>
  <c r="BH321"/>
  <c r="BG321"/>
  <c r="BF321"/>
  <c r="T321"/>
  <c r="R321"/>
  <c r="P321"/>
  <c r="BI319"/>
  <c r="BH319"/>
  <c r="BG319"/>
  <c r="BF319"/>
  <c r="T319"/>
  <c r="R319"/>
  <c r="P319"/>
  <c r="BI314"/>
  <c r="BH314"/>
  <c r="BG314"/>
  <c r="BF314"/>
  <c r="T314"/>
  <c r="R314"/>
  <c r="P314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66"/>
  <c r="BH266"/>
  <c r="BG266"/>
  <c r="BF266"/>
  <c r="T266"/>
  <c r="R266"/>
  <c r="P266"/>
  <c r="BI233"/>
  <c r="BH233"/>
  <c r="BG233"/>
  <c r="BF233"/>
  <c r="T233"/>
  <c r="R233"/>
  <c r="P233"/>
  <c r="BI215"/>
  <c r="BH215"/>
  <c r="BG215"/>
  <c r="BF215"/>
  <c r="T215"/>
  <c r="R215"/>
  <c r="P215"/>
  <c r="BI213"/>
  <c r="BH213"/>
  <c r="BG213"/>
  <c r="BF213"/>
  <c r="T213"/>
  <c r="R213"/>
  <c r="P213"/>
  <c r="BI207"/>
  <c r="BH207"/>
  <c r="BG207"/>
  <c r="BF207"/>
  <c r="T207"/>
  <c r="R207"/>
  <c r="P207"/>
  <c r="BI201"/>
  <c r="BH201"/>
  <c r="BG201"/>
  <c r="BF201"/>
  <c r="T201"/>
  <c r="R201"/>
  <c r="P201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16"/>
  <c r="BH116"/>
  <c r="BG116"/>
  <c r="BF116"/>
  <c r="T116"/>
  <c r="R116"/>
  <c r="P116"/>
  <c r="BI110"/>
  <c r="BH110"/>
  <c r="BG110"/>
  <c r="BF110"/>
  <c r="T110"/>
  <c r="R110"/>
  <c r="P110"/>
  <c r="J104"/>
  <c r="J103"/>
  <c r="F103"/>
  <c r="F101"/>
  <c r="E99"/>
  <c r="J55"/>
  <c r="J54"/>
  <c r="F54"/>
  <c r="F52"/>
  <c r="E50"/>
  <c r="J18"/>
  <c r="E18"/>
  <c r="F104"/>
  <c r="J17"/>
  <c r="J12"/>
  <c r="J101"/>
  <c r="E7"/>
  <c r="E97"/>
  <c i="1" r="L50"/>
  <c r="AM50"/>
  <c r="AM49"/>
  <c r="L49"/>
  <c r="AM47"/>
  <c r="L47"/>
  <c r="L45"/>
  <c r="L44"/>
  <c i="2" r="BK873"/>
  <c r="BK858"/>
  <c r="J847"/>
  <c r="BK845"/>
  <c r="J823"/>
  <c r="J808"/>
  <c r="J800"/>
  <c r="BK782"/>
  <c r="J770"/>
  <c r="BK768"/>
  <c r="BK755"/>
  <c r="BK744"/>
  <c r="BK734"/>
  <c r="J717"/>
  <c r="J687"/>
  <c r="J681"/>
  <c r="BK676"/>
  <c r="J654"/>
  <c r="BK628"/>
  <c r="J626"/>
  <c r="BK622"/>
  <c r="BK607"/>
  <c r="BK600"/>
  <c r="J590"/>
  <c r="J576"/>
  <c r="J559"/>
  <c r="BK514"/>
  <c r="BK496"/>
  <c r="J445"/>
  <c r="J431"/>
  <c r="BK415"/>
  <c r="J406"/>
  <c r="BK392"/>
  <c r="J386"/>
  <c r="BK382"/>
  <c r="J372"/>
  <c r="BK354"/>
  <c r="BK321"/>
  <c r="J284"/>
  <c r="J277"/>
  <c r="J266"/>
  <c r="J201"/>
  <c r="J138"/>
  <c r="BK116"/>
  <c i="3" r="BK104"/>
  <c r="J101"/>
  <c r="BK98"/>
  <c r="BK85"/>
  <c i="2" r="J1196"/>
  <c r="J1188"/>
  <c r="J1078"/>
  <c r="BK1055"/>
  <c r="J1045"/>
  <c r="J1028"/>
  <c r="J1020"/>
  <c r="J983"/>
  <c r="J977"/>
  <c r="J946"/>
  <c r="J873"/>
  <c r="J869"/>
  <c r="BK863"/>
  <c r="J840"/>
  <c r="BK836"/>
  <c r="BK796"/>
  <c r="BK776"/>
  <c r="BK759"/>
  <c r="J734"/>
  <c r="BK725"/>
  <c r="BK699"/>
  <c r="J674"/>
  <c r="J668"/>
  <c r="BK660"/>
  <c r="BK654"/>
  <c r="BK639"/>
  <c r="BK626"/>
  <c r="BK618"/>
  <c r="BK609"/>
  <c r="BK566"/>
  <c r="BK558"/>
  <c r="J539"/>
  <c r="J514"/>
  <c r="BK482"/>
  <c r="BK465"/>
  <c r="BK455"/>
  <c r="J423"/>
  <c r="J410"/>
  <c r="BK386"/>
  <c r="BK376"/>
  <c r="J341"/>
  <c r="BK337"/>
  <c r="J331"/>
  <c r="J319"/>
  <c r="J272"/>
  <c r="J213"/>
  <c r="J161"/>
  <c r="J148"/>
  <c r="BK141"/>
  <c r="J135"/>
  <c r="J130"/>
  <c i="3" r="BK106"/>
  <c r="J104"/>
  <c r="J103"/>
  <c r="BK102"/>
  <c r="J98"/>
  <c r="BK86"/>
  <c i="2" r="BK1203"/>
  <c r="BK1201"/>
  <c r="BK1200"/>
  <c r="BK1198"/>
  <c r="J1184"/>
  <c r="J1105"/>
  <c r="BK1070"/>
  <c r="J1065"/>
  <c r="BK1030"/>
  <c r="J1017"/>
  <c r="J997"/>
  <c r="BK977"/>
  <c r="BK931"/>
  <c r="J920"/>
  <c r="J861"/>
  <c r="BK847"/>
  <c r="BK842"/>
  <c r="J836"/>
  <c r="J832"/>
  <c r="BK823"/>
  <c r="BK818"/>
  <c r="J804"/>
  <c r="J796"/>
  <c r="BK794"/>
  <c r="BK780"/>
  <c r="J776"/>
  <c r="J752"/>
  <c r="J725"/>
  <c r="BK717"/>
  <c r="J703"/>
  <c r="BK691"/>
  <c r="BK689"/>
  <c r="BK685"/>
  <c r="J678"/>
  <c r="BK664"/>
  <c r="BK657"/>
  <c r="J639"/>
  <c r="J612"/>
  <c r="J607"/>
  <c r="J603"/>
  <c r="BK597"/>
  <c r="BK590"/>
  <c r="BK568"/>
  <c r="J564"/>
  <c r="J558"/>
  <c r="J508"/>
  <c r="J496"/>
  <c r="J468"/>
  <c r="J448"/>
  <c r="BK442"/>
  <c r="J434"/>
  <c r="BK427"/>
  <c r="BK406"/>
  <c r="J392"/>
  <c r="BK384"/>
  <c r="BK380"/>
  <c r="BK378"/>
  <c r="BK374"/>
  <c r="BK365"/>
  <c r="BK358"/>
  <c r="BK346"/>
  <c r="J339"/>
  <c r="BK319"/>
  <c r="BK170"/>
  <c r="BK161"/>
  <c r="J156"/>
  <c r="J141"/>
  <c r="J124"/>
  <c i="3" r="J96"/>
  <c r="BK88"/>
  <c i="2" r="BK1196"/>
  <c r="J1192"/>
  <c r="BK1188"/>
  <c r="J1110"/>
  <c r="BK1094"/>
  <c r="J1086"/>
  <c r="J1050"/>
  <c r="J1040"/>
  <c r="J1030"/>
  <c r="BK993"/>
  <c r="BK920"/>
  <c r="J866"/>
  <c r="BK861"/>
  <c r="BK838"/>
  <c r="J818"/>
  <c r="J812"/>
  <c r="BK808"/>
  <c r="BK800"/>
  <c r="J794"/>
  <c r="J787"/>
  <c r="J780"/>
  <c r="BK774"/>
  <c r="J768"/>
  <c r="J755"/>
  <c r="J744"/>
  <c r="J740"/>
  <c r="J707"/>
  <c r="J699"/>
  <c r="J691"/>
  <c r="BK674"/>
  <c r="J670"/>
  <c r="J664"/>
  <c r="BK641"/>
  <c r="J630"/>
  <c r="BK624"/>
  <c r="BK620"/>
  <c r="BK612"/>
  <c r="BK592"/>
  <c r="J571"/>
  <c r="BK563"/>
  <c r="BK539"/>
  <c r="J499"/>
  <c r="J451"/>
  <c r="BK434"/>
  <c r="J427"/>
  <c r="BK413"/>
  <c r="J388"/>
  <c r="BK361"/>
  <c r="BK349"/>
  <c r="BK331"/>
  <c r="J314"/>
  <c r="BK280"/>
  <c r="BK266"/>
  <c r="BK215"/>
  <c r="BK207"/>
  <c r="J170"/>
  <c r="J144"/>
  <c r="J132"/>
  <c r="BK124"/>
  <c r="J1198"/>
  <c r="BK1192"/>
  <c r="J1186"/>
  <c r="BK1184"/>
  <c r="BK1148"/>
  <c r="BK1113"/>
  <c r="BK1110"/>
  <c r="BK1105"/>
  <c r="BK1103"/>
  <c r="BK1086"/>
  <c r="BK1078"/>
  <c r="BK1065"/>
  <c r="J1060"/>
  <c r="J1055"/>
  <c r="BK1028"/>
  <c r="J1025"/>
  <c r="BK1017"/>
  <c r="J999"/>
  <c r="BK997"/>
  <c r="BK989"/>
  <c r="J986"/>
  <c r="BK983"/>
  <c r="BK980"/>
  <c r="J974"/>
  <c r="BK946"/>
  <c r="J936"/>
  <c r="J931"/>
  <c r="BK925"/>
  <c r="J896"/>
  <c r="J863"/>
  <c r="BK856"/>
  <c r="J854"/>
  <c r="BK832"/>
  <c r="J826"/>
  <c r="BK804"/>
  <c r="BK798"/>
  <c r="BK778"/>
  <c r="J774"/>
  <c r="J766"/>
  <c r="BK752"/>
  <c r="BK740"/>
  <c r="J730"/>
  <c r="J713"/>
  <c r="J685"/>
  <c r="BK678"/>
  <c r="BK670"/>
  <c r="BK651"/>
  <c r="BK630"/>
  <c r="J624"/>
  <c r="J618"/>
  <c r="BK603"/>
  <c r="J597"/>
  <c r="J581"/>
  <c r="BK561"/>
  <c r="BK517"/>
  <c r="J506"/>
  <c r="J458"/>
  <c r="BK437"/>
  <c r="BK419"/>
  <c r="BK410"/>
  <c r="BK400"/>
  <c r="J395"/>
  <c r="BK388"/>
  <c r="J374"/>
  <c r="J358"/>
  <c r="J346"/>
  <c r="J335"/>
  <c r="BK287"/>
  <c r="J280"/>
  <c r="BK272"/>
  <c r="J207"/>
  <c r="BK153"/>
  <c r="BK130"/>
  <c r="BK110"/>
  <c i="3" r="J102"/>
  <c r="BK100"/>
  <c r="J88"/>
  <c r="J84"/>
  <c i="2" r="J1190"/>
  <c r="J1148"/>
  <c r="BK1060"/>
  <c r="BK1050"/>
  <c r="BK1040"/>
  <c r="J1023"/>
  <c r="BK986"/>
  <c r="J980"/>
  <c r="BK974"/>
  <c r="BK896"/>
  <c r="BK871"/>
  <c r="BK866"/>
  <c r="BK854"/>
  <c r="J838"/>
  <c r="BK812"/>
  <c r="BK789"/>
  <c r="BK772"/>
  <c r="J738"/>
  <c r="BK730"/>
  <c r="J721"/>
  <c r="J676"/>
  <c r="J672"/>
  <c r="BK662"/>
  <c r="J657"/>
  <c r="J651"/>
  <c r="BK632"/>
  <c r="J620"/>
  <c r="J616"/>
  <c r="J568"/>
  <c r="J561"/>
  <c r="J552"/>
  <c r="J517"/>
  <c r="BK506"/>
  <c r="BK468"/>
  <c r="BK458"/>
  <c r="BK451"/>
  <c r="J419"/>
  <c r="J413"/>
  <c r="BK395"/>
  <c r="J384"/>
  <c r="J365"/>
  <c r="BK339"/>
  <c r="BK335"/>
  <c r="J327"/>
  <c r="J321"/>
  <c r="J287"/>
  <c r="BK233"/>
  <c r="BK165"/>
  <c r="BK156"/>
  <c r="BK144"/>
  <c r="BK138"/>
  <c r="BK132"/>
  <c r="J110"/>
  <c i="1" r="AS54"/>
  <c i="3" r="BK101"/>
  <c r="J100"/>
  <c r="BK96"/>
  <c r="J85"/>
  <c i="2" r="J1203"/>
  <c r="J1201"/>
  <c r="J1200"/>
  <c r="J1194"/>
  <c r="J1113"/>
  <c r="J1094"/>
  <c r="BK1035"/>
  <c r="BK1020"/>
  <c r="BK999"/>
  <c r="J993"/>
  <c r="BK936"/>
  <c r="J925"/>
  <c r="J871"/>
  <c r="J856"/>
  <c r="J845"/>
  <c r="BK840"/>
  <c r="BK826"/>
  <c r="J821"/>
  <c r="J815"/>
  <c r="BK810"/>
  <c r="J802"/>
  <c r="J789"/>
  <c r="BK787"/>
  <c r="J772"/>
  <c r="J748"/>
  <c r="BK721"/>
  <c r="BK707"/>
  <c r="J693"/>
  <c r="BK687"/>
  <c r="BK681"/>
  <c r="BK668"/>
  <c r="J666"/>
  <c r="J662"/>
  <c r="J641"/>
  <c r="J609"/>
  <c r="J605"/>
  <c r="J600"/>
  <c r="J592"/>
  <c r="BK581"/>
  <c r="BK571"/>
  <c r="J566"/>
  <c r="J563"/>
  <c r="BK552"/>
  <c r="BK499"/>
  <c r="J482"/>
  <c r="J465"/>
  <c r="BK445"/>
  <c r="J437"/>
  <c r="BK431"/>
  <c r="BK423"/>
  <c r="J400"/>
  <c r="J390"/>
  <c r="J382"/>
  <c r="J376"/>
  <c r="BK372"/>
  <c r="J361"/>
  <c r="J349"/>
  <c r="BK341"/>
  <c r="J337"/>
  <c r="BK314"/>
  <c r="J215"/>
  <c r="J165"/>
  <c r="J153"/>
  <c r="J126"/>
  <c i="3" r="J106"/>
  <c r="BK103"/>
  <c r="J86"/>
  <c r="BK84"/>
  <c i="2" r="BK1194"/>
  <c r="BK1190"/>
  <c r="BK1186"/>
  <c r="J1103"/>
  <c r="J1070"/>
  <c r="BK1045"/>
  <c r="J1035"/>
  <c r="BK1025"/>
  <c r="BK1023"/>
  <c r="J989"/>
  <c r="BK869"/>
  <c r="J858"/>
  <c r="J842"/>
  <c r="BK821"/>
  <c r="BK815"/>
  <c r="J810"/>
  <c r="BK802"/>
  <c r="J798"/>
  <c r="J782"/>
  <c r="J778"/>
  <c r="BK770"/>
  <c r="BK766"/>
  <c r="J759"/>
  <c r="BK748"/>
  <c r="BK738"/>
  <c r="BK713"/>
  <c r="BK703"/>
  <c r="BK693"/>
  <c r="J689"/>
  <c r="BK672"/>
  <c r="BK666"/>
  <c r="J660"/>
  <c r="J632"/>
  <c r="J628"/>
  <c r="J622"/>
  <c r="BK616"/>
  <c r="BK605"/>
  <c r="BK576"/>
  <c r="BK564"/>
  <c r="BK559"/>
  <c r="BK508"/>
  <c r="J455"/>
  <c r="BK448"/>
  <c r="J442"/>
  <c r="J415"/>
  <c r="BK390"/>
  <c r="J380"/>
  <c r="J378"/>
  <c r="J354"/>
  <c r="BK327"/>
  <c r="BK284"/>
  <c r="BK277"/>
  <c r="J233"/>
  <c r="BK213"/>
  <c r="BK201"/>
  <c r="BK148"/>
  <c r="BK135"/>
  <c r="BK126"/>
  <c r="J116"/>
  <c l="1" r="BK147"/>
  <c r="J147"/>
  <c r="J63"/>
  <c r="BK313"/>
  <c r="J313"/>
  <c r="J64"/>
  <c r="T313"/>
  <c r="T330"/>
  <c r="T364"/>
  <c r="BK457"/>
  <c r="J457"/>
  <c r="J69"/>
  <c r="BK557"/>
  <c r="J557"/>
  <c r="J70"/>
  <c r="P570"/>
  <c r="BK604"/>
  <c r="J604"/>
  <c r="J76"/>
  <c r="BK631"/>
  <c r="J631"/>
  <c r="J78"/>
  <c r="P109"/>
  <c r="R109"/>
  <c r="BK129"/>
  <c r="J129"/>
  <c r="J62"/>
  <c r="P129"/>
  <c r="T129"/>
  <c r="R147"/>
  <c r="BK330"/>
  <c r="J330"/>
  <c r="J65"/>
  <c r="P364"/>
  <c r="P457"/>
  <c r="R557"/>
  <c r="T570"/>
  <c r="BK596"/>
  <c r="J596"/>
  <c r="J75"/>
  <c r="R596"/>
  <c r="R604"/>
  <c r="P627"/>
  <c r="R627"/>
  <c r="T627"/>
  <c r="T631"/>
  <c r="BK686"/>
  <c r="J686"/>
  <c r="J80"/>
  <c r="R686"/>
  <c r="BK822"/>
  <c r="J822"/>
  <c r="J81"/>
  <c r="R822"/>
  <c r="BK853"/>
  <c r="J853"/>
  <c r="J83"/>
  <c r="R853"/>
  <c r="BK998"/>
  <c r="J998"/>
  <c r="J84"/>
  <c r="R998"/>
  <c r="BK1029"/>
  <c r="J1029"/>
  <c r="J85"/>
  <c r="R1029"/>
  <c r="BK1102"/>
  <c r="J1102"/>
  <c r="J86"/>
  <c r="T1102"/>
  <c r="P1183"/>
  <c r="R1183"/>
  <c i="3" r="BK83"/>
  <c r="J83"/>
  <c r="J60"/>
  <c r="P83"/>
  <c r="P82"/>
  <c i="1" r="AU56"/>
  <c i="3" r="R83"/>
  <c r="R82"/>
  <c i="2" r="BK109"/>
  <c r="J109"/>
  <c r="J61"/>
  <c r="T109"/>
  <c r="R129"/>
  <c r="T147"/>
  <c r="R313"/>
  <c r="R330"/>
  <c r="R364"/>
  <c r="R457"/>
  <c r="P557"/>
  <c r="BK570"/>
  <c r="J570"/>
  <c r="J73"/>
  <c r="P604"/>
  <c r="BK627"/>
  <c r="J627"/>
  <c r="J77"/>
  <c r="P631"/>
  <c r="BK677"/>
  <c r="J677"/>
  <c r="J79"/>
  <c r="P677"/>
  <c r="R677"/>
  <c r="T677"/>
  <c r="P686"/>
  <c r="T686"/>
  <c r="P822"/>
  <c r="T822"/>
  <c r="P853"/>
  <c r="T853"/>
  <c r="P998"/>
  <c r="T998"/>
  <c r="P1029"/>
  <c r="T1029"/>
  <c r="P1102"/>
  <c r="R1102"/>
  <c r="BK1183"/>
  <c r="J1183"/>
  <c r="J87"/>
  <c r="T1183"/>
  <c i="3" r="T83"/>
  <c r="T82"/>
  <c i="2" r="P147"/>
  <c r="P313"/>
  <c r="P330"/>
  <c r="BK364"/>
  <c r="J364"/>
  <c r="J66"/>
  <c r="T457"/>
  <c r="T557"/>
  <c r="R570"/>
  <c r="P596"/>
  <c r="T596"/>
  <c r="T604"/>
  <c r="R631"/>
  <c r="F55"/>
  <c r="BE126"/>
  <c r="BE153"/>
  <c r="BE161"/>
  <c r="BE319"/>
  <c r="BE335"/>
  <c r="BE339"/>
  <c r="BE341"/>
  <c r="BE372"/>
  <c r="BE374"/>
  <c r="BE380"/>
  <c r="BE382"/>
  <c r="BE384"/>
  <c r="BE395"/>
  <c r="BE406"/>
  <c r="BE419"/>
  <c r="BE458"/>
  <c r="BE465"/>
  <c r="BE482"/>
  <c r="BE499"/>
  <c r="BE508"/>
  <c r="BE514"/>
  <c r="BE552"/>
  <c r="BE558"/>
  <c r="BE566"/>
  <c r="BE568"/>
  <c r="BE600"/>
  <c r="BE607"/>
  <c r="BE651"/>
  <c r="BE654"/>
  <c r="BE660"/>
  <c r="BE676"/>
  <c r="BE678"/>
  <c r="BE691"/>
  <c r="BE707"/>
  <c r="BE713"/>
  <c r="BE725"/>
  <c r="BE730"/>
  <c r="BE752"/>
  <c r="BE782"/>
  <c r="BE787"/>
  <c r="BE794"/>
  <c r="BE821"/>
  <c r="BE823"/>
  <c r="BE832"/>
  <c r="BE840"/>
  <c r="BE842"/>
  <c r="BE845"/>
  <c r="BE847"/>
  <c r="BE854"/>
  <c r="BE925"/>
  <c r="BE936"/>
  <c r="BE977"/>
  <c r="BE980"/>
  <c r="BE1017"/>
  <c r="BE1060"/>
  <c r="BE1113"/>
  <c r="BE1148"/>
  <c r="BK567"/>
  <c r="J567"/>
  <c r="J71"/>
  <c i="3" r="F55"/>
  <c r="BE85"/>
  <c r="BE100"/>
  <c r="BE102"/>
  <c i="2" r="E48"/>
  <c r="BE110"/>
  <c r="BE130"/>
  <c r="BE135"/>
  <c r="BE138"/>
  <c r="BE141"/>
  <c r="BE144"/>
  <c r="BE148"/>
  <c r="BE201"/>
  <c r="BE207"/>
  <c r="BE215"/>
  <c r="BE272"/>
  <c r="BE280"/>
  <c r="BE321"/>
  <c r="BE327"/>
  <c r="BE349"/>
  <c r="BE386"/>
  <c r="BE390"/>
  <c r="BE410"/>
  <c r="BE415"/>
  <c r="BE451"/>
  <c r="BE455"/>
  <c r="BE517"/>
  <c r="BE571"/>
  <c r="BE605"/>
  <c r="BE612"/>
  <c r="BE616"/>
  <c r="BE618"/>
  <c r="BE620"/>
  <c r="BE622"/>
  <c r="BE624"/>
  <c r="BE626"/>
  <c r="BE628"/>
  <c r="BE630"/>
  <c r="BE632"/>
  <c r="BE734"/>
  <c r="BE738"/>
  <c r="BE755"/>
  <c r="BE759"/>
  <c r="BE766"/>
  <c r="BE768"/>
  <c r="BE774"/>
  <c r="BE776"/>
  <c r="BE796"/>
  <c r="BE798"/>
  <c r="BE802"/>
  <c r="BE804"/>
  <c r="BE812"/>
  <c r="BE818"/>
  <c r="BE836"/>
  <c r="BE858"/>
  <c r="BE861"/>
  <c r="BE866"/>
  <c r="BE873"/>
  <c r="BE946"/>
  <c r="BE974"/>
  <c r="BE983"/>
  <c r="BE986"/>
  <c r="BE993"/>
  <c r="BE1025"/>
  <c r="BE1040"/>
  <c r="BE1050"/>
  <c r="BE1055"/>
  <c r="BE1078"/>
  <c r="BE1103"/>
  <c r="BE1184"/>
  <c r="BE1186"/>
  <c r="BE1190"/>
  <c r="BE1192"/>
  <c r="BE1194"/>
  <c r="BE1196"/>
  <c r="BE1198"/>
  <c r="BE1200"/>
  <c r="BE1201"/>
  <c r="BE1203"/>
  <c r="BK846"/>
  <c r="J846"/>
  <c r="J82"/>
  <c i="3" r="E48"/>
  <c r="J76"/>
  <c r="BE84"/>
  <c r="BE103"/>
  <c r="BE106"/>
  <c i="2" r="BE116"/>
  <c r="BE170"/>
  <c r="BE233"/>
  <c r="BE266"/>
  <c r="BE277"/>
  <c r="BE284"/>
  <c r="BE331"/>
  <c r="BE354"/>
  <c r="BE358"/>
  <c r="BE361"/>
  <c r="BE365"/>
  <c r="BE378"/>
  <c r="BE388"/>
  <c r="BE392"/>
  <c r="BE400"/>
  <c r="BE413"/>
  <c r="BE427"/>
  <c r="BE434"/>
  <c r="BE437"/>
  <c r="BE442"/>
  <c r="BE496"/>
  <c r="BE539"/>
  <c r="BE559"/>
  <c r="BE561"/>
  <c r="BE576"/>
  <c r="BE581"/>
  <c r="BE590"/>
  <c r="BE592"/>
  <c r="BE597"/>
  <c r="BE603"/>
  <c r="BE641"/>
  <c r="BE662"/>
  <c r="BE666"/>
  <c r="BE668"/>
  <c r="BE670"/>
  <c r="BE674"/>
  <c r="BE703"/>
  <c r="BE740"/>
  <c r="BE744"/>
  <c r="BE748"/>
  <c r="BE778"/>
  <c r="BE800"/>
  <c r="BE808"/>
  <c r="BE826"/>
  <c r="BE838"/>
  <c r="BE856"/>
  <c r="BE920"/>
  <c r="BE931"/>
  <c r="BE989"/>
  <c r="BE997"/>
  <c r="BE1023"/>
  <c r="BE1028"/>
  <c r="BE1030"/>
  <c r="BE1065"/>
  <c r="BE1086"/>
  <c r="BE1094"/>
  <c r="BE1105"/>
  <c r="BE1110"/>
  <c r="BK591"/>
  <c r="J591"/>
  <c r="J74"/>
  <c i="3" r="BE86"/>
  <c r="BE88"/>
  <c r="BE96"/>
  <c r="BE98"/>
  <c r="BE101"/>
  <c r="BE104"/>
  <c r="BK105"/>
  <c r="J105"/>
  <c r="J62"/>
  <c i="2" r="J52"/>
  <c r="BE124"/>
  <c r="BE132"/>
  <c r="BE156"/>
  <c r="BE165"/>
  <c r="BE213"/>
  <c r="BE287"/>
  <c r="BE314"/>
  <c r="BE337"/>
  <c r="BE346"/>
  <c r="BE376"/>
  <c r="BE423"/>
  <c r="BE431"/>
  <c r="BE445"/>
  <c r="BE448"/>
  <c r="BE468"/>
  <c r="BE506"/>
  <c r="BE563"/>
  <c r="BE564"/>
  <c r="BE609"/>
  <c r="BE639"/>
  <c r="BE657"/>
  <c r="BE664"/>
  <c r="BE672"/>
  <c r="BE681"/>
  <c r="BE685"/>
  <c r="BE687"/>
  <c r="BE689"/>
  <c r="BE693"/>
  <c r="BE699"/>
  <c r="BE717"/>
  <c r="BE721"/>
  <c r="BE770"/>
  <c r="BE772"/>
  <c r="BE780"/>
  <c r="BE789"/>
  <c r="BE810"/>
  <c r="BE815"/>
  <c r="BE863"/>
  <c r="BE869"/>
  <c r="BE871"/>
  <c r="BE896"/>
  <c r="BE999"/>
  <c r="BE1020"/>
  <c r="BE1035"/>
  <c r="BE1045"/>
  <c r="BE1070"/>
  <c r="BE1188"/>
  <c r="BK454"/>
  <c r="J454"/>
  <c r="J68"/>
  <c r="F34"/>
  <c i="1" r="BA55"/>
  <c i="3" r="F36"/>
  <c i="1" r="BC56"/>
  <c i="3" r="J34"/>
  <c i="1" r="AW56"/>
  <c i="2" r="J34"/>
  <c i="1" r="AW55"/>
  <c i="3" r="F35"/>
  <c i="1" r="BB56"/>
  <c i="2" r="F36"/>
  <c i="1" r="BC55"/>
  <c i="3" r="F34"/>
  <c i="1" r="BA56"/>
  <c i="2" r="F37"/>
  <c i="1" r="BD55"/>
  <c i="2" r="F35"/>
  <c i="1" r="BB55"/>
  <c i="3" r="F37"/>
  <c i="1" r="BD56"/>
  <c i="2" l="1" r="R569"/>
  <c r="T108"/>
  <c r="P569"/>
  <c r="P108"/>
  <c r="P107"/>
  <c i="1" r="AU55"/>
  <c i="2" r="R108"/>
  <c r="R107"/>
  <c r="T569"/>
  <c i="3" r="BK87"/>
  <c r="J87"/>
  <c r="J61"/>
  <c i="2" r="BK394"/>
  <c r="J394"/>
  <c r="J67"/>
  <c r="BK569"/>
  <c r="J569"/>
  <c r="J72"/>
  <c i="3" r="BK82"/>
  <c r="J82"/>
  <c r="J59"/>
  <c r="F33"/>
  <c i="1" r="AZ56"/>
  <c r="BA54"/>
  <c r="W30"/>
  <c i="2" r="J33"/>
  <c i="1" r="AV55"/>
  <c r="AT55"/>
  <c r="AU54"/>
  <c r="BD54"/>
  <c r="W33"/>
  <c r="BB54"/>
  <c r="W31"/>
  <c i="3" r="J33"/>
  <c i="1" r="AV56"/>
  <c r="AT56"/>
  <c r="BC54"/>
  <c r="W32"/>
  <c i="2" r="F33"/>
  <c i="1" r="AZ55"/>
  <c i="2" l="1" r="BK108"/>
  <c r="J108"/>
  <c r="J60"/>
  <c r="T107"/>
  <c r="BK107"/>
  <c r="J107"/>
  <c r="J59"/>
  <c i="1" r="AX54"/>
  <c r="AY54"/>
  <c r="AW54"/>
  <c r="AK30"/>
  <c i="3" r="J30"/>
  <c i="1" r="AG56"/>
  <c r="AN56"/>
  <c r="AZ54"/>
  <c r="W29"/>
  <c i="3" l="1" r="J39"/>
  <c i="1" r="AV54"/>
  <c r="AK29"/>
  <c i="2" r="J30"/>
  <c i="1" r="AG55"/>
  <c r="AN55"/>
  <c i="2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<sst xmlns="http://schemas.openxmlformats.org/spreadsheetml/2006/main">
  <si>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</si>
  <si>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</si>
  <si>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</si>
  <si>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</si>
  <si>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</si>
  <si>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{f5fa890e-0f5f-4856-baa6-8e0303e6324e}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</si>
  <si>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</si>
  <si>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</si>
  <si>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</si>
  <si>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</si>
  <si>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</si>
  <si>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</si>
  <si>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</si>
  <si>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</si>
  <si>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ROZP2017-06/IIE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</si>
  <si>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</si>
  <si>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</si>
  <si>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Sanatorium Jablunkov - úprava lůžkového oddělení II etapa</t>
  </si>
  <si>
    <t>KSO:</t>
  </si>
  <si>
    <t/>
  </si>
  <si>
    <t>CC-CZ:</t>
  </si>
  <si>
    <t>Místo:</t>
  </si>
  <si>
    <t>Jablunkov</t>
  </si>
  <si>
    <t>Datum:</t>
  </si>
  <si>
    <t>13.6.2017</t>
  </si>
  <si>
    <t>Zadavatel:</t>
  </si>
  <si>
    <t>IČ:</t>
  </si>
  <si>
    <t>AF Projekt s.r.o.</t>
  </si>
  <si>
    <t>DIČ:</t>
  </si>
  <si>
    <t>Uchazeč:</t>
  </si>
  <si>
    <t>Vyplň údaj</t>
  </si>
  <si>
    <t>Projektant:</t>
  </si>
  <si>
    <t>Ing.arch. Dušan Ferenc</t>
  </si>
  <si>
    <t>True</t>
  </si>
  <si>
    <t>Zpracovatel:</t>
  </si>
  <si>
    <t>Ing. Urbanová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</si>
  <si>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</si>
  <si>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</si>
  <si>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</si>
  <si>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</si>
  <si>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</si>
  <si>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</si>
  <si>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</si>
  <si>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</si>
  <si>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</si>
  <si>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</si>
  <si>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</si>
  <si>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</si>
  <si>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</si>
  <si>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</si>
  <si>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</si>
  <si>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</si>
  <si>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</si>
  <si>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</si>
  <si>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</si>
  <si>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</si>
  <si>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</si>
  <si>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</si>
  <si>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</si>
  <si>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</si>
  <si>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</si>
  <si>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</si>
  <si>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</si>
  <si>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</si>
  <si>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</si>
  <si>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</si>
  <si>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</si>
  <si>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</si>
  <si>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</si>
  <si>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</si>
  <si>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</si>
  <si>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</si>
  <si>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</si>
  <si>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</si>
  <si>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</si>
  <si>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</si>
  <si>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</si>
  <si>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ET 2</t>
  </si>
  <si>
    <t>Etapa 2. stavební úpravy ve 3.NP</t>
  </si>
  <si>
    <t>STA</t>
  </si>
  <si>
    <t>1</t>
  </si>
  <si>
    <t>{e4f3c1a7-74df-4242-917f-e4bd20c61e03}</t>
  </si>
  <si>
    <t>2</t>
  </si>
  <si>
    <t>VN a ON</t>
  </si>
  <si>
    <t>Vedlejší a ostatní náklady</t>
  </si>
  <si>
    <t>{42a8f9b0-f3e5-4ae8-866a-95ec06f63f88}</t>
  </si>
  <si>
    <t>KRYCÍ LIST SOUPISU PRACÍ</t>
  </si>
  <si>
    <t>Objekt:</t>
  </si>
  <si>
    <t>ET 2 - Etapa 2. stavební úpravy ve 3.NP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</si>
  <si>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</si>
  <si>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</si>
  <si>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</si>
  <si>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</si>
  <si>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</si>
  <si>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</si>
  <si>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</si>
  <si>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</si>
  <si>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</si>
  <si>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</si>
  <si>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</si>
  <si>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9 - Ostatní konstrukce a práce, bourání</t>
  </si>
  <si>
    <t xml:space="preserve">  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</si>
  <si>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</si>
  <si>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</si>
  <si>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</si>
  <si>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</si>
  <si>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</si>
  <si>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</si>
  <si>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</si>
  <si>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</si>
  <si>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726 - Zdravotechnika - předstěnové instalace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</si>
  <si>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</si>
  <si>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</si>
  <si>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</si>
  <si>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</si>
  <si>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</si>
  <si>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</si>
  <si>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</si>
  <si>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</si>
  <si>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</si>
  <si>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799 - Samostatné rozpočty prací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</si>
  <si>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</si>
  <si>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</si>
  <si>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</si>
  <si>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</si>
  <si>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</si>
  <si>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</si>
  <si>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</si>
  <si>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</si>
  <si>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</si>
  <si>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</si>
  <si>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</si>
  <si>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</si>
  <si>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</si>
  <si>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</si>
  <si>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</si>
  <si>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</si>
  <si>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</si>
  <si>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</si>
  <si>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</si>
  <si>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</si>
  <si>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dodatečně osazované do připravených otvorů bez zazdění hlav do č. 12</t>
  </si>
  <si>
    <t>t</t>
  </si>
  <si>
    <t>CS ÚRS 2017 01</t>
  </si>
  <si>
    <t>4</t>
  </si>
  <si>
    <t>1728558064</t>
  </si>
  <si>
    <t>VV</t>
  </si>
  <si>
    <t xml:space="preserve">"válcované nosníky osazované v úrovni překladu" </t>
  </si>
  <si>
    <t>" Ič. 120 dl. 1100 mm" 29*1,1*11,1*1,08*0,001</t>
  </si>
  <si>
    <t>" I č. 120 dl. 1400 mm" 20*1,4*11,1*1,08*0,001</t>
  </si>
  <si>
    <t>"nosník pro vynesení otvoru pro VZT" 1,0*10*2*1,08*0,001</t>
  </si>
  <si>
    <t>Součet</t>
  </si>
  <si>
    <t>342273523</t>
  </si>
  <si>
    <t>Příčky z pórobetonových přesných příčkovek na pero a drážku, objemové hmotnosti 500 kg/m3 na tenké maltové lože, tloušťky příčky 150 mm</t>
  </si>
  <si>
    <t>m2</t>
  </si>
  <si>
    <t>-794518691</t>
  </si>
  <si>
    <t xml:space="preserve">"nové příčky " </t>
  </si>
  <si>
    <t xml:space="preserve">"m.č.2.03/1-2.08"  5,4*14*3,55-(0,8*2,1*7)+1,0*2,1*3</t>
  </si>
  <si>
    <t>"m.č. 2.13-2.25" 4,42*3,55*7-(0,8*2,1*2)+(1,43*2*3,55)-0,8*1,97*2</t>
  </si>
  <si>
    <t>"přizdívka u vestavěné skříně" 0,6*3,55*18</t>
  </si>
  <si>
    <t>"izolační přizdívky u WC" 0,9*3,45*11</t>
  </si>
  <si>
    <t>"přizdívka u stávajícího zdiva na chodbě" (76,12*2-33,584)*3,55-(1,1*2,1*15+0,9*2,1*13)</t>
  </si>
  <si>
    <t>342291131</t>
  </si>
  <si>
    <t>Ukotvení příček plochými kotvami, do konstrukce betonové</t>
  </si>
  <si>
    <t>m</t>
  </si>
  <si>
    <t>-35798711</t>
  </si>
  <si>
    <t>"ukotvení nových příček ke stávající konstrukci" 3,55*42</t>
  </si>
  <si>
    <t>346244381</t>
  </si>
  <si>
    <t>Plentování ocelových válcovaných nosníků jednostranné cihlami na maltu, výška stojiny do 200 mm</t>
  </si>
  <si>
    <t>-218736294</t>
  </si>
  <si>
    <t xml:space="preserve">"plentování v místě nově osazených válcovaných nosníků" </t>
  </si>
  <si>
    <t>1,1*2*0,2*29+1,4*2*0,2*20</t>
  </si>
  <si>
    <t>6</t>
  </si>
  <si>
    <t>Úpravy povrchů, podlahy a osazování výplní</t>
  </si>
  <si>
    <t>5</t>
  </si>
  <si>
    <t>611135101</t>
  </si>
  <si>
    <t>Hrubá výplň rýh maltou jakékoli šířky rýhy ve stropech</t>
  </si>
  <si>
    <t>-687481405</t>
  </si>
  <si>
    <t xml:space="preserve">"začištění  rýh ve stropě pro vedení mediplynů " 4,5*11</t>
  </si>
  <si>
    <t>612135101</t>
  </si>
  <si>
    <t>Hrubá výplň rýh maltou jakékoli šířky rýhy ve stěnách</t>
  </si>
  <si>
    <t>1730895085</t>
  </si>
  <si>
    <t xml:space="preserve">"začištění  rýh ve stěnách pro vedení mediplynů " </t>
  </si>
  <si>
    <t>3,0*11*2+3,0*2</t>
  </si>
  <si>
    <t>7</t>
  </si>
  <si>
    <t>631311124</t>
  </si>
  <si>
    <t>Mazanina z betonu prostého bez zvýšených nároků na prostředí tl. přes 80 do 120 mm tř. C 16/20</t>
  </si>
  <si>
    <t>m3</t>
  </si>
  <si>
    <t>669660481</t>
  </si>
  <si>
    <t xml:space="preserve">"doporučené vyztužení stropní konsrukce při zvýšeném výskytu trhlin viz. statický posudek" </t>
  </si>
  <si>
    <t>"stropní konstrukce nad 2.NP" 684,95*0,095</t>
  </si>
  <si>
    <t>8</t>
  </si>
  <si>
    <t>631319012</t>
  </si>
  <si>
    <t>Příplatek k cenám mazanin za úpravu povrchu mazaniny přehlazením, mazanina tl. přes 80 do 120 mm</t>
  </si>
  <si>
    <t>787060988</t>
  </si>
  <si>
    <t>9</t>
  </si>
  <si>
    <t>631319173</t>
  </si>
  <si>
    <t>Příplatek k cenám mazanin za stržení povrchu spodní vrstvy mazaniny latí před vložením výztuže nebo pletiva pro tl. obou vrstev mazaniny přes 80 do 120 mm</t>
  </si>
  <si>
    <t>-1661937372</t>
  </si>
  <si>
    <t>10</t>
  </si>
  <si>
    <t>631362021</t>
  </si>
  <si>
    <t>Výztuž mazanin ze svařovaných sítí z drátů typu KARI</t>
  </si>
  <si>
    <t>-936992467</t>
  </si>
  <si>
    <t>"stropní konstrukce nad 2.NP KARI síť 150/150/5,0 " 684,95*2,1*1,15*0,001</t>
  </si>
  <si>
    <t>61</t>
  </si>
  <si>
    <t>Úprava povrchů vnitřních</t>
  </si>
  <si>
    <t>11</t>
  </si>
  <si>
    <t>611131321</t>
  </si>
  <si>
    <t>Podkladní a spojovací vrstva vnitřních omítaných ploch penetrace akrylát-silikonová nanášená strojně stropů</t>
  </si>
  <si>
    <t>2054186725</t>
  </si>
  <si>
    <t xml:space="preserve">"povrchová úprava stropů před provedením omítek" </t>
  </si>
  <si>
    <t>183,4+7+7*16,85+7*25,7+7*4,95+7*1,5+7*1,5+16,65+8,1+18,90+14,95+13,15+13,65+2,45+2,45+1,65+1,65+13,25+36,1</t>
  </si>
  <si>
    <t>6,05+13,8+7,5+12,25+13,85+7*0,6</t>
  </si>
  <si>
    <t>12</t>
  </si>
  <si>
    <t>611142001</t>
  </si>
  <si>
    <t>Potažení vnitřních ploch pletivem v ploše nebo pruzích, na plném podkladu sklovláknitým vtlačením do tmelu stropů</t>
  </si>
  <si>
    <t>518802596</t>
  </si>
  <si>
    <t xml:space="preserve">"úprava v místě nových příček na stropní konstrukci pás š. 1,0 m" </t>
  </si>
  <si>
    <t>(5,6*14+4,4*7)*1,0</t>
  </si>
  <si>
    <t>13</t>
  </si>
  <si>
    <t>611321341</t>
  </si>
  <si>
    <t>Omítka vápenocementová vnitřních ploch nanášená strojně dvouvrstvá, tloušťky jádrové omítky do 10 mm a tloušťky štuku do 3 mm štuková vodorovných konstrukcí stropů rovných</t>
  </si>
  <si>
    <t>575879370</t>
  </si>
  <si>
    <t>14</t>
  </si>
  <si>
    <t>611321345</t>
  </si>
  <si>
    <t>Omítka vápenocementová vnitřních ploch nanášená strojně dvouvrstvá, tloušťky jádrové omítky do 10 mm a tloušťky štuku do 3 mm štuková schodišťových konstrukcí stropů, stěn, ramen nebo nosníků</t>
  </si>
  <si>
    <t>1246650178</t>
  </si>
  <si>
    <t xml:space="preserve">"nová omítka na schodišti" </t>
  </si>
  <si>
    <t xml:space="preserve">"od 1.NP až po 2.NP" </t>
  </si>
  <si>
    <t>(2,65*2+5,62*2)*(3,8)-(2,737*2,4*2+1,5*1,97*3)</t>
  </si>
  <si>
    <t>611335412</t>
  </si>
  <si>
    <t>Oprava cementové omítky vnitřních ploch hladké, tloušťky do 20 mm, stropů, v rozsahu opravované plochy přes 10 do 30%</t>
  </si>
  <si>
    <t>-1939513210</t>
  </si>
  <si>
    <t xml:space="preserve">"zatmelení trhlin ve stropní konstrukci předpoklad 30 % celkové plochy" </t>
  </si>
  <si>
    <t>16</t>
  </si>
  <si>
    <t>612131321</t>
  </si>
  <si>
    <t>Podkladní a spojovací vrstva vnitřních omítaných ploch penetrace akrylát-silikonová nanášená strojně stěn</t>
  </si>
  <si>
    <t>1723929579</t>
  </si>
  <si>
    <t xml:space="preserve">"penetrace  vnitřních stěn" </t>
  </si>
  <si>
    <t xml:space="preserve">"3.01"  (76,17*2+2,41*2)*3,45-(1,1*2,1*16+0,8*1,97*17+1,5*2,1*2+2,65*1,77*9+2,35*2,5+2,658*1,7*2+2,68*3,45+2,0*2,0)</t>
  </si>
  <si>
    <t>"3.02" (2,38*2+2,89*2)*3,45-0,8*1,97*2-1,21*0,7</t>
  </si>
  <si>
    <t>"3.03" ((3,15*2+5,4*2+0,6*2)*3,45-(1,1*2,1+0,8*1,97+2,85*2,675))*7</t>
  </si>
  <si>
    <t>"3.04" ((6,45*2+5,4*2)*3,45-(2,85*2,475*2+1,1*2,1+0,8*1,97))*7</t>
  </si>
  <si>
    <t>"3.05" ((3,15*2+2,93*2)*3,45-(0,8*1,97*4))*7</t>
  </si>
  <si>
    <t>"3.06" ((1,52*2+1,0*2)*3,45-(0,8*1,97))*7</t>
  </si>
  <si>
    <t>"3.07" ((1,5*2+1,0*2)*3,45-(0,8*1,97))*7</t>
  </si>
  <si>
    <t>"3.08" (5,73*2+3,08*2)*3,45-(2,85*2,15+0,8*1,97)</t>
  </si>
  <si>
    <t>"3.10" ( 3,25*2+2,52*2)*3,45-(2,64*1,76+0,8*1,97)</t>
  </si>
  <si>
    <t>"3.11" (6,32*2+3,32)*3,45-(2,64*1,76+0,9*1,97+1,5*2,1)</t>
  </si>
  <si>
    <t>"3.13" (3,18*2+4,42*2)*3,45-(1,35*1,7+0,9*2,1+0,8*1,97)</t>
  </si>
  <si>
    <t>"3.14" (3,22*2+4,42*2)*3,45-(2,64*1,7+0,8*2,1+0,8*1,97)</t>
  </si>
  <si>
    <t>"3.15" (1,43*2+2,02*2)*3,45-(0,8*1,97*2+0,8*2,1)</t>
  </si>
  <si>
    <t>"3.16" (1,43*2+1,5*2)*3,45-(0,8*1,97*2)</t>
  </si>
  <si>
    <t>"3.17" (1,43*2+1,5*2)*3,45-(0,8*1,97)</t>
  </si>
  <si>
    <t>"3.18" (4,42*2+1,84*2)*3,45-(0,8*1,97+2,64*1,7)</t>
  </si>
  <si>
    <t>"3.19" (3,26*2+4,42*2)*3,45-(0,655*0,7*3+1,35*1,7+1,1*2,1)</t>
  </si>
  <si>
    <t>"3.21" (2,93*2+2,03*2)*3,45-(0,8*2,1)</t>
  </si>
  <si>
    <t>"3.22" (4,42*2+4,77*2)*3,45-(0,7*1,15+1,25*1,15+0,9*2,1-2,65*1,15)</t>
  </si>
  <si>
    <t>"3.23" (1,82*2+4,42*2)*3,45-(0,8*2,1)</t>
  </si>
  <si>
    <t>"3.24" (2,78*2+4,42*2)*3,45-(2,65*1,15+0,8*2,1)</t>
  </si>
  <si>
    <t>"3.25" (3,29*2+4,42*2)*3,45-(1,26*1,14+1,24*0,7+0,8*2,1)</t>
  </si>
  <si>
    <t>Mezisoučet</t>
  </si>
  <si>
    <t xml:space="preserve">"ostění oken" </t>
  </si>
  <si>
    <t>(2,85+2,675*2)*0,3*19+(2,8+2,15*2)*0,3*3+(1,37+1,7*2)*0,3*2+(2,64+1,7*2)*0,3*1</t>
  </si>
  <si>
    <t>(2,64+1,7*2)*0,3*3+(0,655+1,15*2)*0,3*3+(1,26+1,15*2)*0,3*2+(1,21+0,7*2)*1</t>
  </si>
  <si>
    <t>(1,24+0,7*2)*0,3+(0,7+1,15*2)*0,3+(2,68+3,45*2)*0,3+(2,658+1,7*2)*0,3*2</t>
  </si>
  <si>
    <t>17</t>
  </si>
  <si>
    <t>612135001</t>
  </si>
  <si>
    <t>Vyrovnání nerovností podkladu vnitřních omítaných ploch maltou, tloušťky do 10 mm vápenocementovou stěn</t>
  </si>
  <si>
    <t>314793051</t>
  </si>
  <si>
    <t xml:space="preserve">"vyrovnání podkladu vnitřního ostění po vybourání oken" </t>
  </si>
  <si>
    <t>(1,24+0,7*2)*0,3+(0,7+1,15*2)*0,3+(2,68+3,45*2)*0,3+(2,658+1,7*2)*0,3*2+(2,35+2,55*2)*0,3</t>
  </si>
  <si>
    <t>18</t>
  </si>
  <si>
    <t>-578688846</t>
  </si>
  <si>
    <t xml:space="preserve">"doplnění rýh po vybourání oken" </t>
  </si>
  <si>
    <t>(2,85+2,675*2)*0,2*19+(2,8+2,15*2)*0,2*3+(1,37+1,7*2)*0,2*2+(2,64+1,7*2)*0,2*1</t>
  </si>
  <si>
    <t>(2,64+1,7*2)*0,2*3+(0,655+1,15*2)*0,2*3+(1,26+1,15*2)*0,2*2+(1,21+0,7*2)*0,2*1</t>
  </si>
  <si>
    <t>(1,24+0,7*2)*0,2+(0,7+1,15*2)*0,2+(2,68+3,45*2)*0,2+(2,658+1,7*2)*0,2*2+(2,35+2,55*2)*0,2</t>
  </si>
  <si>
    <t>19</t>
  </si>
  <si>
    <t>612142001</t>
  </si>
  <si>
    <t>Potažení vnitřních ploch pletivem v ploše nebo pruzích, na plném podkladu sklovláknitým vtlačením do tmelu stěn</t>
  </si>
  <si>
    <t>1127802322</t>
  </si>
  <si>
    <t xml:space="preserve">"úprava stěn v místě napojení na SDK konstrukci  pás 1,0 m" 3,55*32</t>
  </si>
  <si>
    <t>20</t>
  </si>
  <si>
    <t>612321121</t>
  </si>
  <si>
    <t>Omítka vápenocementová vnitřních ploch nanášená ručně jednovrstvá, tloušťky do 10 mm hladká svislých konstrukcí stěn</t>
  </si>
  <si>
    <t>1366418831</t>
  </si>
  <si>
    <t xml:space="preserve">"omítka pod obkladem" </t>
  </si>
  <si>
    <t>"m.č.3.05/1-7" ((3,12*2+2,93*2)*2,0-0,8*1,97*4)*7</t>
  </si>
  <si>
    <t>"m.č.3.06/1-7" ((1,52*2+0,98*2)*2,0-0,8*1,97)*7</t>
  </si>
  <si>
    <t>"m.č.3.07/1-7" ((1,5*2+0,98*2)*2,0-0,8*1,97)*7</t>
  </si>
  <si>
    <t>"m.č.3.08" 1,5*1,5</t>
  </si>
  <si>
    <t>"m.č.3.16" (1,43*2+1,3*2)*2,0-0,8*1,97*2</t>
  </si>
  <si>
    <t>"m.č.3.17" (1,43*2+1,5*2)*2,0-0,8*1,97+(1,4+1,2*2)*0,3-1,4*1,2</t>
  </si>
  <si>
    <t>"m.č.3.18" (1,34*2+4,42*2)*2,0-0,8*1,9+(1,2+1,2*2)*0,3-1,2*1,2</t>
  </si>
  <si>
    <t>"m.č.3.19" (3,26*2+4,22*2)*2-1,1*1,97+(1,2+1,2*8+0,8*3)*0,3-(1,2*1,2+0,8*1,2)</t>
  </si>
  <si>
    <t>"m.č.3.21" (2,93*2+2,03*2)*2,0-0,8*1,97</t>
  </si>
  <si>
    <t>"m.č.3.23" 4,42*2,0</t>
  </si>
  <si>
    <t xml:space="preserve">"barevný pruh v obkladu v každé z koupelen"  </t>
  </si>
  <si>
    <t>(1,5*2+0,98*2)*7*0,6+(3,26*2+4,22*2)*0,6</t>
  </si>
  <si>
    <t xml:space="preserve">"obklad za  linkou výšky 60 cm" </t>
  </si>
  <si>
    <t xml:space="preserve">"m.č. 3.13"  (4,22-0,9+0,6)*0,6</t>
  </si>
  <si>
    <t>"m.č.3.14" (4,22-0,9+1,0)*0,6</t>
  </si>
  <si>
    <t>612321341</t>
  </si>
  <si>
    <t>Omítka vápenocementová vnitřních ploch nanášená strojně dvouvrstvá, tloušťky jádrové omítky do 10 mm a tloušťky štuku do 3 mm štuková svislých konstrukcí stěn</t>
  </si>
  <si>
    <t>-234766653</t>
  </si>
  <si>
    <t xml:space="preserve">"včetně omítkových profilů" </t>
  </si>
  <si>
    <t xml:space="preserve">"omítka vnitřních stěn" </t>
  </si>
  <si>
    <t>"odpočet obkladů"-374,599</t>
  </si>
  <si>
    <t>22</t>
  </si>
  <si>
    <t>612335301</t>
  </si>
  <si>
    <t>Cementová omítka ostění nebo nadpraží hladká</t>
  </si>
  <si>
    <t>-2140151196</t>
  </si>
  <si>
    <t xml:space="preserve">"oprava ostění u vybouraných oken" </t>
  </si>
  <si>
    <t>23</t>
  </si>
  <si>
    <t>613142001</t>
  </si>
  <si>
    <t>Potažení vnitřních ploch pletivem v ploše nebo pruzích, na plném podkladu sklovláknitým vtlačením do tmelu pilířů nebo sloupů</t>
  </si>
  <si>
    <t>1722637788</t>
  </si>
  <si>
    <t>"v místě napojení nových příček na stávající ŽB sloupy a stěny pás v š. 1,0 m" (3,45*42)*1,0</t>
  </si>
  <si>
    <t xml:space="preserve">"potažení opravených sloupů " </t>
  </si>
  <si>
    <t>((0,5*2+0,6*2)*3,55*21+(0,4*4)*3,55*11+(0,65+0,3*2)*3,55*20+(0,45+0,3*2)*3,55*25)</t>
  </si>
  <si>
    <t>24</t>
  </si>
  <si>
    <t>613331121</t>
  </si>
  <si>
    <t>Omítka cementová vnitřních ploch nanášená ručně jednovrstvá, tloušťky do 10 mm hladká svislých konstrukcí pilířů nebo sloupů</t>
  </si>
  <si>
    <t>-420495727</t>
  </si>
  <si>
    <t xml:space="preserve">"vyspravení stávajícíh sloupů předpoklad 30 % celkové plochy" </t>
  </si>
  <si>
    <t>((0,5*2+0,6*2)*3,55*21+(0,4*4)*3,55*11+(0,65+0,3*2)*3,55*20+(0,45+0,3*2)*3,55*25)/100*30</t>
  </si>
  <si>
    <t>25</t>
  </si>
  <si>
    <t>613331191</t>
  </si>
  <si>
    <t>Omítka cementová vnitřních ploch nanášená ručně Příplatek k cenám za každých dalších i započatých 5 mm tloušťky omítky přes 10 mm pilířů nebo sloupů</t>
  </si>
  <si>
    <t>-1837049836</t>
  </si>
  <si>
    <t xml:space="preserve">"předpoklad 30 mm nutno přidat 20 mm" </t>
  </si>
  <si>
    <t>((0,5*2+0,6*2)*3,55*21+(0,4*4)*3,55*11+(0,65+0,3*2)*3,55*20+(0,45+0,3*2)*3,55*25)/100*30*4</t>
  </si>
  <si>
    <t>26</t>
  </si>
  <si>
    <t>619995RP20</t>
  </si>
  <si>
    <t>Úprava spáry mezi parapetem a zdivem včetně dodání mateiálu</t>
  </si>
  <si>
    <t>VLASTNÍ</t>
  </si>
  <si>
    <t>-225038700</t>
  </si>
  <si>
    <t xml:space="preserve">"úprava, utěsnění spáry mezi parapetem a zdivem trvale průžným materiálem" </t>
  </si>
  <si>
    <t>(2,35+2,85*19+2,85*3+1,35*2+2,64+2,64*3+0,7*3+1,26*2+1,21*1+1,24*1+0,7*1+2,68+2,658*2)*2</t>
  </si>
  <si>
    <t>27</t>
  </si>
  <si>
    <t>634112113</t>
  </si>
  <si>
    <t>Obvodová dilatace mezi stěnou a samonivelačním potěrem podlahovým páskem výšky 80 mm</t>
  </si>
  <si>
    <t>-303701999</t>
  </si>
  <si>
    <t xml:space="preserve">"mobvodová dilatace " </t>
  </si>
  <si>
    <t>"m.č. 3.01" 76,17*2+2,41*2</t>
  </si>
  <si>
    <t>"m.č. 3.02" 2,38*2+2,88*2</t>
  </si>
  <si>
    <t>"m.č. 3.03/1-7" (3,15*2+5,4*2)*5</t>
  </si>
  <si>
    <t>"m.č. 3.04/1-7" (6,47*2+5,4*2)*7</t>
  </si>
  <si>
    <t>"m.č.3.05/1-7" (2,93*2+3,12*2)*7</t>
  </si>
  <si>
    <t>"m.č.3.06/1-7" (1,52*2+0,97*2)*7</t>
  </si>
  <si>
    <t>"m.č.3.08" 5,73*2+3,2*2</t>
  </si>
  <si>
    <t>"m.č.3.10" 2,52*2+3,25*2</t>
  </si>
  <si>
    <t>"m.č.3.11" 3,32+6,32*2</t>
  </si>
  <si>
    <t>"m.č.3.13" 3,18*2+4,22*2</t>
  </si>
  <si>
    <t>"m.č.3.14" 3,22*2+4,22*2</t>
  </si>
  <si>
    <t>"m.č.3.15" 1,43*2+2,0*2</t>
  </si>
  <si>
    <t>"m.č.3.16" 1,43*2+1,2*2</t>
  </si>
  <si>
    <t>"m.č.3.17" 1,43*2+1,5*2</t>
  </si>
  <si>
    <t>"m.č.3.18" 1,34*2+4,22*2</t>
  </si>
  <si>
    <t>"m.č.3.21" 2,93*2+2,03*2</t>
  </si>
  <si>
    <t>"m.č.3.22" 4,73*2+4,22*2</t>
  </si>
  <si>
    <t>"m.č.3.23" 1,82*2+4,22*2</t>
  </si>
  <si>
    <t>"m.č.3.24" 2,78*2+4,22*2</t>
  </si>
  <si>
    <t>"m.č.3.25" 3,29*2+4,22*2</t>
  </si>
  <si>
    <t>"m.č.3.26/1-7" 1,5*2+0,5*2</t>
  </si>
  <si>
    <t>"m.č. 3.07/1,2,34,5,6,7" (1,5*2+0,97*2)*7</t>
  </si>
  <si>
    <t>"m.č. 3.19" 3,26*2+4,22*2</t>
  </si>
  <si>
    <t>62</t>
  </si>
  <si>
    <t>Úprava povrchů vnějších</t>
  </si>
  <si>
    <t>28</t>
  </si>
  <si>
    <t>622212051</t>
  </si>
  <si>
    <t>Montáž kontaktního zateplení vnějšího ostění, nadpraží nebo parapetu z polystyrenových desek hloubky špalet přes 200 do 400 mm, tloušťky desek do 40 mm</t>
  </si>
  <si>
    <t>1696451184</t>
  </si>
  <si>
    <t xml:space="preserve">"úprava vnějšího parapetu po vybourání oken" </t>
  </si>
  <si>
    <t>(2,85*22+1,35*2+2,64*4+0,7*4+1,26+1,21+1,24+2,658+2,35)</t>
  </si>
  <si>
    <t>"oprava v místě prahu u proslené stěny" 2,68</t>
  </si>
  <si>
    <t>29</t>
  </si>
  <si>
    <t>M</t>
  </si>
  <si>
    <t>283764160</t>
  </si>
  <si>
    <t>deska z polystyrénu XPS, hrana polodrážková a hladký povrch tl 40 mm</t>
  </si>
  <si>
    <t>-2126943385</t>
  </si>
  <si>
    <t xml:space="preserve">"viz. montáž + ztratné"  90,158*0,4</t>
  </si>
  <si>
    <t>30</t>
  </si>
  <si>
    <t>622215RP3</t>
  </si>
  <si>
    <t>Oprava kontaktního zateplení stěn z polystyrenových desek tloušťky do 120 mm plochy do 1,0m2</t>
  </si>
  <si>
    <t>-716119526</t>
  </si>
  <si>
    <t xml:space="preserve">"oprava kontaktního zateplení v místě vyměněných oken " </t>
  </si>
  <si>
    <t>(1,24+0,7*2)*0,3+(0,7+1,15*2)*0,3+(2,68+3,45*2)*0,3+(2,658+1,7*2)*0,3*2+(2,42+2,55*2)*0,3</t>
  </si>
  <si>
    <t>31</t>
  </si>
  <si>
    <t>622525105</t>
  </si>
  <si>
    <t>Omítka tenkovrstvá jednotlivých malých ploch silikátová, akrylátová, silikonová nebo silikonsilikátová stěn, plochy jednotlivě přes 1,0 do 4,0 m2</t>
  </si>
  <si>
    <t>kus</t>
  </si>
  <si>
    <t>1049716162</t>
  </si>
  <si>
    <t xml:space="preserve">"oprava vnější omítky v místě vyměněných oken" </t>
  </si>
  <si>
    <t>19+3+17+1</t>
  </si>
  <si>
    <t>63</t>
  </si>
  <si>
    <t>Podlahy a podlahové konstrukce</t>
  </si>
  <si>
    <t>32</t>
  </si>
  <si>
    <t>631311RP6</t>
  </si>
  <si>
    <t>Mazanina tl do 80 mm z betonu prostého bez zvýšených nároků na prostředí tř. C 25/30</t>
  </si>
  <si>
    <t>451485261</t>
  </si>
  <si>
    <t>"litý samonivelační mazan na bázi cementového pojiva v souladu s požadavky ČSN EN 13813, umožňující srovnání podlahových konstrukcí s tolerancí 2 mm "</t>
  </si>
  <si>
    <t xml:space="preserve">"CT C30 F6" </t>
  </si>
  <si>
    <t>"nová konstrukční vrstva podlahy" 798,5*0,06</t>
  </si>
  <si>
    <t>33</t>
  </si>
  <si>
    <t>631319011</t>
  </si>
  <si>
    <t>Příplatek k cenám mazanin za úpravu povrchu mazaniny přehlazením, mazanina tl. přes 50 do 80 mm</t>
  </si>
  <si>
    <t>-11025716</t>
  </si>
  <si>
    <t>34</t>
  </si>
  <si>
    <t>631319171</t>
  </si>
  <si>
    <t>Příplatek k cenám mazanin za stržení povrchu spodní vrstvy mazaniny latí před vložením výztuže nebo pletiva pro tl. obou vrstev mazaniny přes 50 do 80 mm</t>
  </si>
  <si>
    <t>-1678857857</t>
  </si>
  <si>
    <t>35</t>
  </si>
  <si>
    <t>-1067127162</t>
  </si>
  <si>
    <t>"výztuž mazaniny z KARI sítí 150/150/8,0" 798,5*5,267*1,15*0,001</t>
  </si>
  <si>
    <t>36</t>
  </si>
  <si>
    <t>632450122</t>
  </si>
  <si>
    <t>Potěr cementový vyrovnávací ze suchých směsí v pásu o průměrné (střední) tl. přes 20 do 30 mm</t>
  </si>
  <si>
    <t>802187477</t>
  </si>
  <si>
    <t xml:space="preserve">"oprava parapetu po vybourání stávajících oken" </t>
  </si>
  <si>
    <t>(2,85*22+1,35*2+2,64*4+0,7*4+1,26+1,21+1,24+2,658+2,35)*0,4</t>
  </si>
  <si>
    <t>"oprava v místě prahu u prosklené stěny" 2,68*0,4</t>
  </si>
  <si>
    <t>37</t>
  </si>
  <si>
    <t>632453331</t>
  </si>
  <si>
    <t>Potěr betonový samonivelační litý tl. od 20 mm do 30 mm tř. C 25/30</t>
  </si>
  <si>
    <t>2011444382</t>
  </si>
  <si>
    <t xml:space="preserve">"vyrovnání stávající nosné stropní konstrukce 2.NP"  </t>
  </si>
  <si>
    <t>"3.NP" 798,5</t>
  </si>
  <si>
    <t>38</t>
  </si>
  <si>
    <t>632459173</t>
  </si>
  <si>
    <t>Příplatky k cenám potěrů za malou plochu do 5 m2 jednotlivě, tl. potěru přes 20 do 30 mm</t>
  </si>
  <si>
    <t>-763880794</t>
  </si>
  <si>
    <t>(2,85*22+1,35*2+2,64*4+0,7*4+1,26+1,21+1,24+2,658)*0,4</t>
  </si>
  <si>
    <t>"oprava v místě prahu u proslené stěny" 2,68*0,4</t>
  </si>
  <si>
    <t>39</t>
  </si>
  <si>
    <t>632481213</t>
  </si>
  <si>
    <t>Separační vrstva k oddělení podlahových vrstev z polyetylénové fólie</t>
  </si>
  <si>
    <t>1874709125</t>
  </si>
  <si>
    <t xml:space="preserve">"separační vrstva mezi tepelnou izolací a bet. mazaninou" </t>
  </si>
  <si>
    <t>798,5*1,1 'Přepočtené koeficientem množství</t>
  </si>
  <si>
    <t>40</t>
  </si>
  <si>
    <t>634663111</t>
  </si>
  <si>
    <t>Výplň dilatačních spar mazanin polyuretanovou samonivelační hmotou, šířka spáry do 10 mm</t>
  </si>
  <si>
    <t>401066394</t>
  </si>
  <si>
    <t xml:space="preserve">"výplň smršťovacích spar v ploše " </t>
  </si>
  <si>
    <t>"na chodbě" 76,17/6,5*2,5</t>
  </si>
  <si>
    <t>41</t>
  </si>
  <si>
    <t>634911114</t>
  </si>
  <si>
    <t>Řezání dilatačních nebo smršťovacích spár v čerstvé betonové mazanině nebo potěru šířky do 5 mm, hloubky přes 50 do 80 mm</t>
  </si>
  <si>
    <t>-737793465</t>
  </si>
  <si>
    <t xml:space="preserve">"vytvoření smršťovacích spar v ploše " </t>
  </si>
  <si>
    <t>64</t>
  </si>
  <si>
    <t>Osazování výplní otvorů</t>
  </si>
  <si>
    <t>42</t>
  </si>
  <si>
    <t>642942111</t>
  </si>
  <si>
    <t>Osazování zárubní nebo rámů kovových dveřních lisovaných nebo z úhelníků bez dveřních křídel, na cementovou maltu, plochy otvoru do 2,5 m2</t>
  </si>
  <si>
    <t>-932994698</t>
  </si>
  <si>
    <t xml:space="preserve">"osazování nových zárubní" </t>
  </si>
  <si>
    <t>"800/1970" 32</t>
  </si>
  <si>
    <t>"1100/1970" 18,0</t>
  </si>
  <si>
    <t>"800/2100" 2,0</t>
  </si>
  <si>
    <t>"900/1970" 1,0</t>
  </si>
  <si>
    <t>43</t>
  </si>
  <si>
    <t>553313260</t>
  </si>
  <si>
    <t>zárubeň ocelová pro sádrokarton s drážkou 150 800 L/P</t>
  </si>
  <si>
    <t>1964275358</t>
  </si>
  <si>
    <t>"nové ocelové zárubně v hygienckém zázemí pokojů" 14,0</t>
  </si>
  <si>
    <t>44</t>
  </si>
  <si>
    <t>553313840</t>
  </si>
  <si>
    <t>zárubeň ocelová pro porobeton 150 800 L/P</t>
  </si>
  <si>
    <t>1663065300</t>
  </si>
  <si>
    <t>"nové ocelové zárubně " 18</t>
  </si>
  <si>
    <t>45</t>
  </si>
  <si>
    <t>553313RP5</t>
  </si>
  <si>
    <t>zárubeň ocelová atypická 110x210 cm</t>
  </si>
  <si>
    <t>140132046</t>
  </si>
  <si>
    <t>"nové ocelové zárubně " 18,0</t>
  </si>
  <si>
    <t>46</t>
  </si>
  <si>
    <t>553313RP6</t>
  </si>
  <si>
    <t xml:space="preserve">zárubeň ocelová  atypická 90x210 cm</t>
  </si>
  <si>
    <t>-889773601</t>
  </si>
  <si>
    <t>"nové ocelové zárubně " 1,0</t>
  </si>
  <si>
    <t>47</t>
  </si>
  <si>
    <t>553313RP7</t>
  </si>
  <si>
    <t xml:space="preserve">zárubeň ocelová  atypická 80x210 cm</t>
  </si>
  <si>
    <t>-421736891</t>
  </si>
  <si>
    <t>"nové ocelové zárubně " 2,0</t>
  </si>
  <si>
    <t>48</t>
  </si>
  <si>
    <t>642945111</t>
  </si>
  <si>
    <t>Osazování ocelových zárubní protipožárních nebo protiplynových dveří do vynechaného otvoru, s obetonováním, dveří jednokřídlových do 2,5 m2</t>
  </si>
  <si>
    <t>1237972692</t>
  </si>
  <si>
    <t>"nové dveře na chodbě " 1,0</t>
  </si>
  <si>
    <t>49</t>
  </si>
  <si>
    <t>553311RP58</t>
  </si>
  <si>
    <t>zárubeň ocelová pro běžné zdění dvoukřídlá atypická 80x210 cm protipožární</t>
  </si>
  <si>
    <t>-2050268164</t>
  </si>
  <si>
    <t>"viz. montáž " 1</t>
  </si>
  <si>
    <t>50</t>
  </si>
  <si>
    <t>642945112</t>
  </si>
  <si>
    <t>Osazování ocelových zárubní protipožárních nebo protiplynových dveří do vynechaného otvoru, s obetonováním, dveří dvoukřídlových přes 2,5 do 6,5 m2</t>
  </si>
  <si>
    <t>1850277089</t>
  </si>
  <si>
    <t>"nové dveře na schodiště" 1,0</t>
  </si>
  <si>
    <t>51</t>
  </si>
  <si>
    <t>553311RP57</t>
  </si>
  <si>
    <t>zárubeň ocelová pro běžné zdění dvoukřídlá atypická 200x210 cm protipožární</t>
  </si>
  <si>
    <t>1293737864</t>
  </si>
  <si>
    <t>52</t>
  </si>
  <si>
    <t>644941112</t>
  </si>
  <si>
    <t>Montáž průvětrníků nebo mřížek odvětrávacích velikosti přes 150 x 200 do 300 x 300 mm</t>
  </si>
  <si>
    <t>733987926</t>
  </si>
  <si>
    <t>"osazení ventliačních mřížek VZT do dveří" 15</t>
  </si>
  <si>
    <t>53</t>
  </si>
  <si>
    <t>553414RP69</t>
  </si>
  <si>
    <t>mřížka větrací nerezová oboustranná dveřní 400/100 mm</t>
  </si>
  <si>
    <t>-1830987752</t>
  </si>
  <si>
    <t>"viz. montáž " 15,0</t>
  </si>
  <si>
    <t>Ostatní konstrukce a práce, bourání</t>
  </si>
  <si>
    <t>54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</si>
  <si>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</si>
  <si>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</si>
  <si>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2082447362</t>
  </si>
  <si>
    <t xml:space="preserve">"vyčištění objektů po provedení stavebních prací"  </t>
  </si>
  <si>
    <t>"prostor schodiště" 2,65*5,62*3</t>
  </si>
  <si>
    <t>55</t>
  </si>
  <si>
    <t>971033651</t>
  </si>
  <si>
    <t>Vybourání otvorů ve zdivu základovém nebo nadzákladovém z cihel, tvárnic, příčkovek z cihel pálených na maltu vápennou nebo vápenocementovou plochy do 4 m2, tl. do 600 mm</t>
  </si>
  <si>
    <t>-1454896360</t>
  </si>
  <si>
    <t xml:space="preserve">"vybourání nového otvoru " </t>
  </si>
  <si>
    <t>"3.NP" 1,3*2,3*7*0,3</t>
  </si>
  <si>
    <t xml:space="preserve">"rozšíření stávajícího otvoru pro dveře" </t>
  </si>
  <si>
    <t>(1,3*2,3-0,9*1,97)*0,3*13</t>
  </si>
  <si>
    <t>56</t>
  </si>
  <si>
    <t>971052351</t>
  </si>
  <si>
    <t>Vybourání a prorážení otvorů v železobetonových příčkách a zdech základových nebo nadzákladových, plochy do 0,09 m2, tl. do 450 mm</t>
  </si>
  <si>
    <t>538911289</t>
  </si>
  <si>
    <t>"otvory ve stěnách pro vedení potrubí VZT" 1</t>
  </si>
  <si>
    <t>" otvory pro ventilovou krabici a uzavírací ventil" (0,3*0,4)*2</t>
  </si>
  <si>
    <t>57</t>
  </si>
  <si>
    <t>974032155</t>
  </si>
  <si>
    <t>Vysekání rýh ve stěnách nebo příčkách z dutých cihel, tvárnic, desek z dutých cihel nebo tvárnic do hl. 100 mm a šířky do 200 mm</t>
  </si>
  <si>
    <t>337057843</t>
  </si>
  <si>
    <t xml:space="preserve">"vysekání rýh ve stěnách pro vedení mediplynů " </t>
  </si>
  <si>
    <t>58</t>
  </si>
  <si>
    <t>974032255</t>
  </si>
  <si>
    <t>Vysekání rýh ve stěnách nebo příčkách z dutých cihel, tvárnic, desek z dutých cihel nebo tvárnic v prostoru přilehlém ke stropní konstrukci do hl. 100 mm a šířky do 200 mm</t>
  </si>
  <si>
    <t>-1536149353</t>
  </si>
  <si>
    <t>"vysekání rýh ve stropě pro vedení mediplynů " 4,5*11</t>
  </si>
  <si>
    <t>59</t>
  </si>
  <si>
    <t>977151123</t>
  </si>
  <si>
    <t>Jádrové vrty diamantovými korunkami do stavebních materiálů (železobetonu, betonu, cihel, obkladů, dlažeb, kamene) průměru přes 130 do 150 mm</t>
  </si>
  <si>
    <t>-532283921</t>
  </si>
  <si>
    <t>"otvory ve stěnách pro vedení potrubí VZT" 29*0,2</t>
  </si>
  <si>
    <t>"otvory pro vedení potrubí mediplynů" 11,0*0,2</t>
  </si>
  <si>
    <t>60</t>
  </si>
  <si>
    <t>977151124</t>
  </si>
  <si>
    <t>Jádrové vrty diamantovými korunkami do stavebních materiálů (železobetonu, betonu, cihel, obkladů, dlažeb, kamene) průměru přes 150 do 180 mm</t>
  </si>
  <si>
    <t>315645615</t>
  </si>
  <si>
    <t>"otvory ve stěnách pro vedení potrubí VZT" 1*0,2</t>
  </si>
  <si>
    <t>"otvory pro vedení potrubí mediplynů" 12,0*0,2</t>
  </si>
  <si>
    <t>977151228</t>
  </si>
  <si>
    <t>Jádrové vrty diamantovými korunkami do stavebních materiálů (železobetonu, betonu, cihel, obkladů, dlažeb, kamene) dovrchní (směrem vzhůru), průměru přes 250 do 300 mm</t>
  </si>
  <si>
    <t>-1549175315</t>
  </si>
  <si>
    <t xml:space="preserve">"otvory ve stropech  pro vedení potrubí VZT"  0,5*2</t>
  </si>
  <si>
    <t>"otvory pro vedení potrubí mediplynů" 0,5*2</t>
  </si>
  <si>
    <t>977211113</t>
  </si>
  <si>
    <t>Řezání železobetonových konstrukcí stěnovou pilou do průměru řezané výztuže 16 mm hloubka řezu od 350 do 420 mm</t>
  </si>
  <si>
    <t>224634379</t>
  </si>
  <si>
    <t>"otvory ve stěnách pro vedení potrubí VZT" (0,315*2+0,25*2)</t>
  </si>
  <si>
    <t>" otvory pro ventilovou krabici a uzavírací ventil" (0,3*2+0,4*2)*2</t>
  </si>
  <si>
    <t>985112111</t>
  </si>
  <si>
    <t>Odsekání degradovaného betonu stěn, tloušťky do 10 mm</t>
  </si>
  <si>
    <t>974604312</t>
  </si>
  <si>
    <t>985131311</t>
  </si>
  <si>
    <t>Očištění ploch stěn, rubu kleneb a podlah ruční dočištění ocelovými kartáči</t>
  </si>
  <si>
    <t>1836610462</t>
  </si>
  <si>
    <t>65</t>
  </si>
  <si>
    <t>985132311</t>
  </si>
  <si>
    <t>Očištění ploch líce kleneb a podhledů ruční dočištění ocelovými kartáči</t>
  </si>
  <si>
    <t>1444781282</t>
  </si>
  <si>
    <t xml:space="preserve">"očištění stropní konstrukce" </t>
  </si>
  <si>
    <t>66</t>
  </si>
  <si>
    <t>985141111</t>
  </si>
  <si>
    <t>Vyčištění trhlin nebo dutin ve zdivu šířky do 30 mm, hloubky do 150 mm</t>
  </si>
  <si>
    <t>-461966393</t>
  </si>
  <si>
    <t>3,55*2*(21+11+20+25)</t>
  </si>
  <si>
    <t>67</t>
  </si>
  <si>
    <t>985321111</t>
  </si>
  <si>
    <t>Ochranný nátěr betonářské výztuže 1 vrstva tloušťky 1 mm na cementové bázi stěn, líce kleneb a podhledů</t>
  </si>
  <si>
    <t>-383962664</t>
  </si>
  <si>
    <t>68</t>
  </si>
  <si>
    <t>985323111</t>
  </si>
  <si>
    <t>Spojovací můstek reprofilovaného betonu na cementové bázi, tloušťky 1 mm</t>
  </si>
  <si>
    <t>-315003392</t>
  </si>
  <si>
    <t>69</t>
  </si>
  <si>
    <t>985324111</t>
  </si>
  <si>
    <t>Ochranný nátěr betonu na bázi silanu impregnační dvojnásobný (OS-A)</t>
  </si>
  <si>
    <t>2078650595</t>
  </si>
  <si>
    <t>94</t>
  </si>
  <si>
    <t>Lešení a stavební výtahy</t>
  </si>
  <si>
    <t>70</t>
  </si>
  <si>
    <t>949101111</t>
  </si>
  <si>
    <t>Lešení pomocné pracovní pro objekty pozemních staveb pro zatížení do 150 kg/m2, o výšce lešeňové podlahy do 1,9 m</t>
  </si>
  <si>
    <t>2098707593</t>
  </si>
  <si>
    <t>"vnitřní lešení pro stavební práce" 798,5</t>
  </si>
  <si>
    <t>96</t>
  </si>
  <si>
    <t>Bourání konstrukcí</t>
  </si>
  <si>
    <t>71</t>
  </si>
  <si>
    <t>962031133</t>
  </si>
  <si>
    <t>Bourání příček z cihel, tvárnic nebo příčkovek z cihel pálených, plných nebo dutých na maltu vápennou nebo vápenocementovou, tl. do 150 mm</t>
  </si>
  <si>
    <t>164589363</t>
  </si>
  <si>
    <t xml:space="preserve">"vybourání stávajících příček" </t>
  </si>
  <si>
    <t>(4,22+4,22-0,77+2,03+1,5+3,26+1,5*2+4,22+0,5+1,5*2+2,0)*3,55-(0,7*6)</t>
  </si>
  <si>
    <t>(2,93+2,03+0,15-0,77)*3,55-0,8*1,97</t>
  </si>
  <si>
    <t>(5,9*2+5,3*16+4,0*2+0,6*2+4,42*5+1,5+3,0+1,0)*3,55-(0,8*1,97*2)</t>
  </si>
  <si>
    <t>(0,9+0,9+3,5+0,9+1,5+3,0+3,29+2,0+2,0+4,7+0,6*3)*3,55</t>
  </si>
  <si>
    <t>72</t>
  </si>
  <si>
    <t>964072211</t>
  </si>
  <si>
    <t>Vybourání válcovaných nosníků uložených ve zdivu smíšeném nebo kamenném délky do 4 m, hmotnosti do 10 kg/m</t>
  </si>
  <si>
    <t>470272627</t>
  </si>
  <si>
    <t xml:space="preserve">"stávající překlady nad otvory" </t>
  </si>
  <si>
    <t xml:space="preserve">"předpoklad  Ič. 100 " (1,5*15,0)*8,34*0,001</t>
  </si>
  <si>
    <t>73</t>
  </si>
  <si>
    <t>965043341</t>
  </si>
  <si>
    <t>Bourání mazanin betonových s potěrem nebo teracem tl. do 100 mm, plochy přes 4 m2</t>
  </si>
  <si>
    <t>1330508880</t>
  </si>
  <si>
    <t xml:space="preserve">"vybourání stávající podlahy teraca" </t>
  </si>
  <si>
    <t xml:space="preserve">"2.NP" </t>
  </si>
  <si>
    <t>"3.01" 183,4*0,03</t>
  </si>
  <si>
    <t>"3.02" 7,995*0,03</t>
  </si>
  <si>
    <t>"pokoje delší strana traktu"</t>
  </si>
  <si>
    <t>(34,375+34,909+34,76+16,976+16,959+17,038+16,969+17,399+17,096+17,027+17,081+17,017+16,716+17,055+16,996+16,975+19,55+18,678+16,992)*0,03</t>
  </si>
  <si>
    <t>"3.10" 8,10*0,03</t>
  </si>
  <si>
    <t>"3.11" 18,90*0,03</t>
  </si>
  <si>
    <t>"3.13" 13,15*0,03</t>
  </si>
  <si>
    <t>"3.14"13,65*0,03</t>
  </si>
  <si>
    <t xml:space="preserve">"pokoje na kratší straně traktu" </t>
  </si>
  <si>
    <t>(4,919+6,734+1,413+11,668+6,174+19,458+19,844+6,198)*0,03</t>
  </si>
  <si>
    <t>74</t>
  </si>
  <si>
    <t>965049111</t>
  </si>
  <si>
    <t>Bourání mazanin Příplatek k cenám za bourání mazanin betonových se svařovanou sítí, tl. do 100 mm</t>
  </si>
  <si>
    <t>-424232250</t>
  </si>
  <si>
    <t>75</t>
  </si>
  <si>
    <t>965082923</t>
  </si>
  <si>
    <t>Odstranění násypu pod podlahami nebo ochranného násypu na střechách tl. do 100 mm, plochy přes 2 m2</t>
  </si>
  <si>
    <t>-54190306</t>
  </si>
  <si>
    <t xml:space="preserve">"odstranění stávajícíh násypů v celé ploše upravované části objektu" </t>
  </si>
  <si>
    <t>"3.NP" 798,5*0,07</t>
  </si>
  <si>
    <t>76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</si>
  <si>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</si>
  <si>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</si>
  <si>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1347449192</t>
  </si>
  <si>
    <t>"úprava ostění po vybourání otvorů" (1,3+2,2*2)*0,3*20</t>
  </si>
  <si>
    <t xml:space="preserve">"přisekání ostění po vybourání stávajících oken" </t>
  </si>
  <si>
    <t>(2,35+2,5*2)*0,4+(2,85+2,675*2)*0,4*19+(2,85+2,15*2)*0,4*3+(1,35+1,7*2)*0,4*2</t>
  </si>
  <si>
    <t>(2,64+1,7*2)*0,4*1+(2,64+1,7*2)*0,4*3+(0,655+1,15*2)*0,4*3+(1,26+1,15*2)*0,4*2</t>
  </si>
  <si>
    <t>(1,21+0,7*2)*0,4+(1,24+0,7*2)*0,4+(0,7+1,15*2)*0,4+(2,68+3,45*2)*0,4+(2,658+1,7*2*2)*0,4*2</t>
  </si>
  <si>
    <t>77</t>
  </si>
  <si>
    <t>968062377</t>
  </si>
  <si>
    <t>Vybourání dřevěných rámů oken s křídly, dveřních zárubní, vrat, stěn, ostění nebo obkladů rámů oken s křídly zdvojených, plochy přes 4 m2</t>
  </si>
  <si>
    <t>-132937183</t>
  </si>
  <si>
    <t>"vybourání stávajících oken" 2,85*2,675*19+2,85*2,15*3</t>
  </si>
  <si>
    <t>78</t>
  </si>
  <si>
    <t>968072455</t>
  </si>
  <si>
    <t>Vybourání kovových rámů oken s křídly, dveřních zárubní, vrat, stěn, ostění nebo obkladů dveřních zárubní, plochy do 2 m2</t>
  </si>
  <si>
    <t>1214725877</t>
  </si>
  <si>
    <t xml:space="preserve">"vybourání stávajícíh ocelových zárubní včetně vyvěšení křídel" </t>
  </si>
  <si>
    <t>"700/1970" 6</t>
  </si>
  <si>
    <t>"900/1970" 6</t>
  </si>
  <si>
    <t>"1100/1970" 1</t>
  </si>
  <si>
    <t>79</t>
  </si>
  <si>
    <t>968072456</t>
  </si>
  <si>
    <t>Vybourání kovových rámů oken s křídly, dveřních zárubní, vrat, stěn, ostění nebo obkladů dveřních zárubní, plochy přes 2 m2</t>
  </si>
  <si>
    <t>1894111223</t>
  </si>
  <si>
    <t xml:space="preserve">"vybourání stávajících ocelových zárubní včetně vyvěšení dveřních křídel" </t>
  </si>
  <si>
    <t>"chodba" 2,1*2,1*2</t>
  </si>
  <si>
    <t>80</t>
  </si>
  <si>
    <t>985111111</t>
  </si>
  <si>
    <t>Otlučení nebo odsekání vrstev omítek stěn</t>
  </si>
  <si>
    <t>249429907</t>
  </si>
  <si>
    <t xml:space="preserve">"otlučení omítek stěn"  </t>
  </si>
  <si>
    <t>"3.01" (76,17*2+2,41*2)*3,45-(1,5*2,0+0,9*1,97*26+2,65*1,77*9+2,6*2,1*3+2,35*2,5)</t>
  </si>
  <si>
    <t>"3.02" 2,38*2+2,98*2-0,9*1,97*2-1,21*0,7</t>
  </si>
  <si>
    <t>((6,278*2+5,3+0,6*4)*3,45-(2,85*2,675*2+0,9*1,97))*3</t>
  </si>
  <si>
    <t>((3,2*2+0,6*2)*3,45-(0,9*2,1+2,85*2,675))*13</t>
  </si>
  <si>
    <t>((3,2*2+0,6*2)*3,45-(0,9*2,1+2,85*2,15))*3</t>
  </si>
  <si>
    <t>"3.10" (3,25*2+2,52*2)*3,45-(2,64*1,76+0,9*2,1)</t>
  </si>
  <si>
    <t>"3.11" (6,32*2+3,32)*3,45-(2,64*1,76++0,9*2,1+1,5*2,1)</t>
  </si>
  <si>
    <t>"3.13" (3,18*2*3,45)-(0,9*2,1+1,35*1,7)</t>
  </si>
  <si>
    <t>"3.14" (3,22*2*3,45)-(2,64*1,7+0,9*2,1)</t>
  </si>
  <si>
    <t>(3,26+0,1+1,84+0,1+1,43)*2*3,45-(0,9*2+1,35*1,7+2,64*1,7)+4,22*3,45-0,665*1,15*3</t>
  </si>
  <si>
    <t>(3,29+0,1+2,78+0,1+1,82+0,1+1,7+0,1+2,93)*2*3,45-(0,9*2,1*2+1,26*1,15*2+2,65*1,15*2)</t>
  </si>
  <si>
    <t>4,22*3,45-1,24*0,7+(0,8*3)*3,45*5</t>
  </si>
  <si>
    <t>(2,85+2,7*2)*19*0,3+(2,85+2,15*2)*0,3*3+(2,64+1,76*2+2,64*1,76*2+2,737+2,4*2)*0,3</t>
  </si>
  <si>
    <t>(1,35+1,7*2+2,64+1,7*2+2,64+1,7*2+1,35+1,7*2+1,26+1,15*2+2,65+1,15*2+2,65+1,15*2+1,26*1,15*2)*0,3</t>
  </si>
  <si>
    <t>(1,24+0,7*2+2,35+2,5*2+1,21+0,7*2)*0,3</t>
  </si>
  <si>
    <t>(2,65+1,77*2)*0,3*9</t>
  </si>
  <si>
    <t>81</t>
  </si>
  <si>
    <t>985111121</t>
  </si>
  <si>
    <t>Otlučení nebo odsekání vrstev omítek líce kleneb a podhledů</t>
  </si>
  <si>
    <t>-2135395078</t>
  </si>
  <si>
    <t xml:space="preserve">"otlučení omítek stropních konstrukcí" </t>
  </si>
  <si>
    <t>"3.01" 183,4</t>
  </si>
  <si>
    <t>"3.02" 7,995</t>
  </si>
  <si>
    <t>34,375+34,909+34,76+16,976+16,959+17,038+16,969+17,399+17,096+17,027+17,081+17,017+16,716+17,055+16,996+16,975+19,55+18,678+16,992</t>
  </si>
  <si>
    <t>"3.10" 8,10</t>
  </si>
  <si>
    <t>"3.11" 18,90</t>
  </si>
  <si>
    <t>"3.13" 13,15</t>
  </si>
  <si>
    <t>"3.14"13,65</t>
  </si>
  <si>
    <t>4,919+6,734+1,413+11,668+6,174+19,458+19,844+6,198</t>
  </si>
  <si>
    <t>82</t>
  </si>
  <si>
    <t>978059541</t>
  </si>
  <si>
    <t>Odsekání obkladů stěn včetně otlučení podkladní omítky až na zdivo z obkládaček vnitřních, z jakýchkoliv materiálů, plochy přes 1 m2</t>
  </si>
  <si>
    <t>1648711271</t>
  </si>
  <si>
    <t xml:space="preserve">"odstranění stávajícího obkladu předpoklad v. 2,85 m"" </t>
  </si>
  <si>
    <t>"m.č. 3.21-25" (2,93+0,8+2,03+0,9*2*2+0,15+3,29+0,1+2,78+0,1+1,82+3,29+0,1+2,78+1,82+0,1)*2,85</t>
  </si>
  <si>
    <t>"m.č.3.18 a 3.19" (4,22+3,26*2+1,34*2+1,0*2)*2,85+(1,0*2*0,3*5)</t>
  </si>
  <si>
    <t>997</t>
  </si>
  <si>
    <t>Přesun sutě</t>
  </si>
  <si>
    <t>83</t>
  </si>
  <si>
    <t>997013154</t>
  </si>
  <si>
    <t>Vnitrostaveništní doprava suti a vybouraných hmot vodorovně do 50 m svisle s omezením mechanizace pro budovy a haly výšky přes 12 do 15 m</t>
  </si>
  <si>
    <t>1351530940</t>
  </si>
  <si>
    <t>84</t>
  </si>
  <si>
    <t>997013312</t>
  </si>
  <si>
    <t>Shoz suti montáž a demontáž shozu výšky přes 10 do 20 m</t>
  </si>
  <si>
    <t>1067888328</t>
  </si>
  <si>
    <t>"montáž shozu suti" 7,0</t>
  </si>
  <si>
    <t>85</t>
  </si>
  <si>
    <t>997013322</t>
  </si>
  <si>
    <t>Shoz suti montáž a demontáž shozu výšky Příplatek za první a každý další den použití shozu k ceně -3312</t>
  </si>
  <si>
    <t>1048819912</t>
  </si>
  <si>
    <t>"předpoklad 60 dnů" 60*7,0</t>
  </si>
  <si>
    <t>86</t>
  </si>
  <si>
    <t>997013501</t>
  </si>
  <si>
    <t>Odvoz suti a vybouraných hmot na skládku nebo meziskládku se složením, na vzdálenost do 1 km</t>
  </si>
  <si>
    <t>-2041081684</t>
  </si>
  <si>
    <t>87</t>
  </si>
  <si>
    <t>997013509</t>
  </si>
  <si>
    <t>Odvoz suti a vybouraných hmot na skládku nebo meziskládku se složením, na vzdálenost Příplatek k ceně za každý další i započatý 1 km přes 1 km</t>
  </si>
  <si>
    <t>1464644443</t>
  </si>
  <si>
    <t>"předpoklad skládka do 20 km" 484,302*20</t>
  </si>
  <si>
    <t>88</t>
  </si>
  <si>
    <t>997013831</t>
  </si>
  <si>
    <t>Poplatek za uložení stavebního odpadu na skládce (skládkovné) směsného</t>
  </si>
  <si>
    <t>272657242</t>
  </si>
  <si>
    <t>998</t>
  </si>
  <si>
    <t>Přesun hmot</t>
  </si>
  <si>
    <t>89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</si>
  <si>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</si>
  <si>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</si>
  <si>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-1580231829</t>
  </si>
  <si>
    <t>PSV</t>
  </si>
  <si>
    <t>Práce a dodávky PSV</t>
  </si>
  <si>
    <t>711</t>
  </si>
  <si>
    <t>Izolace proti vodě, vlhkosti a plynům</t>
  </si>
  <si>
    <t>90</t>
  </si>
  <si>
    <t>711193121</t>
  </si>
  <si>
    <t>Izolace proti vlhkosti na vodorovné ploše flexibilní minerální stěrkou</t>
  </si>
  <si>
    <t>-357849170</t>
  </si>
  <si>
    <t xml:space="preserve">"povrchová úprava podlahy v místě vlhkého provozu" </t>
  </si>
  <si>
    <t>"m.č. 3.07/1,2,34,5,6,7" 1,5*7</t>
  </si>
  <si>
    <t>"m.č. 3.19" 13,25</t>
  </si>
  <si>
    <t>91</t>
  </si>
  <si>
    <t>711193131</t>
  </si>
  <si>
    <t>Izolace proti vlhkosti na svislé ploše těsnicí flexibilní minerální stěrkou</t>
  </si>
  <si>
    <t>-278183373</t>
  </si>
  <si>
    <t xml:space="preserve">"povrchová úprava stěn v místě kde bude vlhký provoz" </t>
  </si>
  <si>
    <t>"m.č. 3.07/1,2,34,5,6,7" ((1,5*2+0,97*2)*2,85-0,7*1,97)*7</t>
  </si>
  <si>
    <t>"m.č.3.19" (3,26*2+4,22*2)*2,85-1,1*1,97</t>
  </si>
  <si>
    <t>92</t>
  </si>
  <si>
    <t>711791RP10</t>
  </si>
  <si>
    <t xml:space="preserve">Izolace proti vodě těsnění vodorovných spár ve spoji podlaha -stěna </t>
  </si>
  <si>
    <t>1902269651</t>
  </si>
  <si>
    <t xml:space="preserve">"těsnící pás" </t>
  </si>
  <si>
    <t>"m.č.3.05/1-7" ((3,12*2+2,93*2)-0,8*1,97*4)*7</t>
  </si>
  <si>
    <t>"m.č.3.06/1-7" ((1,52*2+0,98*2)-0,8*1,97)*7</t>
  </si>
  <si>
    <t>"m.č.3.07/1-7" ((1,5*2+0,98*2)-0,8*1,97)*7</t>
  </si>
  <si>
    <t>"m.č.3.18" (1,34*2+4,42*2)-0,8*1,9+(1,2+1,2*2)*0,3-1,2*1,2</t>
  </si>
  <si>
    <t>"m.č.3.19" (3,26*2+4,22*2)-1,1*1,97+(1,2+1,2*8+0,8*3)*0,3-(1,2*1,2+0,8*1,2)</t>
  </si>
  <si>
    <t>"m.č.3.21" (2,93*2+2,03*2)-0,8*1,97</t>
  </si>
  <si>
    <t>93</t>
  </si>
  <si>
    <t>998711103</t>
  </si>
  <si>
    <t>Přesun hmot pro izolace proti vodě, vlhkosti a plynům stanovený z hmotnosti přesunovaného materiálu vodorovná dopravní vzdálenost do 50 m v objektech výšky přes 12 do 60 m</t>
  </si>
  <si>
    <t>1016305799</t>
  </si>
  <si>
    <t>712</t>
  </si>
  <si>
    <t>Povlakové krytiny</t>
  </si>
  <si>
    <t>712911RP56</t>
  </si>
  <si>
    <t>Oprava konstrukce střechy v místě provedení nového prostupu VZT</t>
  </si>
  <si>
    <t>-172292922</t>
  </si>
  <si>
    <t xml:space="preserve">"úprava vyrovnávacího cementového potěru, úprava tepelné izolace střechy" </t>
  </si>
  <si>
    <t xml:space="preserve">"úprava střešního pláště včetně provedení prostupu a přetažení na stěny VZT potrubí , nerezová páska" </t>
  </si>
  <si>
    <t>"vodonepropustné provedení prostupu VZT" 1</t>
  </si>
  <si>
    <t>713</t>
  </si>
  <si>
    <t>Izolace tepelné</t>
  </si>
  <si>
    <t>95</t>
  </si>
  <si>
    <t>713121111</t>
  </si>
  <si>
    <t>Montáž tepelné izolace podlah rohožemi, pásy, deskami, dílci, bloky (izolační materiál ve specifikaci) kladenými volně jednovrstvá</t>
  </si>
  <si>
    <t>-672334340</t>
  </si>
  <si>
    <t xml:space="preserve">"nová konstrukční vrstva podlahy" </t>
  </si>
  <si>
    <t>283759200</t>
  </si>
  <si>
    <t>deska z pěnového polystyrenu pro trvalé zatížení v tlaku (max. 3600 kg/m2) 1000 x 500 x 40 mm</t>
  </si>
  <si>
    <t>-232170532</t>
  </si>
  <si>
    <t>"viz.montáž + ztratné" 798,50</t>
  </si>
  <si>
    <t>798,5*1,02 'Přepočtené koeficientem množství</t>
  </si>
  <si>
    <t>97</t>
  </si>
  <si>
    <t>998713103</t>
  </si>
  <si>
    <t>Přesun hmot pro izolace tepelné stanovený z hmotnosti přesunovaného materiálu vodorovná dopravní vzdálenost do 50 m v objektech výšky přes 12 m do 24 m</t>
  </si>
  <si>
    <t>-1111598611</t>
  </si>
  <si>
    <t>725</t>
  </si>
  <si>
    <t>Zdravotechnika - zařizovací předměty</t>
  </si>
  <si>
    <t>98</t>
  </si>
  <si>
    <t>725110811</t>
  </si>
  <si>
    <t>Demontáž klozetů splachovacích s nádrží nebo tlakovým splachovačem</t>
  </si>
  <si>
    <t>soubor</t>
  </si>
  <si>
    <t>-1225452319</t>
  </si>
  <si>
    <t xml:space="preserve">"demontáž stávajících záchodů, bidetů a  výlevek" 8,0</t>
  </si>
  <si>
    <t>99</t>
  </si>
  <si>
    <t>725210821</t>
  </si>
  <si>
    <t>Demontáž umyvadel bez výtokových armatur umyvadel</t>
  </si>
  <si>
    <t>-1936557341</t>
  </si>
  <si>
    <t>"demontáž stávajících umyvadel" 24,0</t>
  </si>
  <si>
    <t>100</t>
  </si>
  <si>
    <t>725241RP69</t>
  </si>
  <si>
    <t>Práce a materiál související s montáží sprchových vaniček</t>
  </si>
  <si>
    <t>-2078845704</t>
  </si>
  <si>
    <t xml:space="preserve">"předpoklad dle typu instalované sprchové vaničky" </t>
  </si>
  <si>
    <t>"podezdívka, obklad, těsnéní a pod." 7</t>
  </si>
  <si>
    <t>101</t>
  </si>
  <si>
    <t>725245RP86</t>
  </si>
  <si>
    <t>Dodávka a momtáž sprchového závěsu včetně nosné konstrukce (viz. tabulka zámečnických výrobků ozn. Z4)</t>
  </si>
  <si>
    <t>-540968091</t>
  </si>
  <si>
    <t xml:space="preserve">"teleskopická výsuvná zástěna včetně závěsu a nosného systému" </t>
  </si>
  <si>
    <t xml:space="preserve">"závěs pratelný v automatické pračce " </t>
  </si>
  <si>
    <t>"závěs se zatížením ve spodním lemu" 8</t>
  </si>
  <si>
    <t>102</t>
  </si>
  <si>
    <t>725291642</t>
  </si>
  <si>
    <t>Doplňky zařízení koupelen a záchodů nerezové sedačky do sprchy (nosnost min. 130 kg dodávka a montáž)</t>
  </si>
  <si>
    <t>CS ÚRS 2017 02</t>
  </si>
  <si>
    <t>187103880</t>
  </si>
  <si>
    <t>"sklopné sedátko do sprchy " 13,0</t>
  </si>
  <si>
    <t>103</t>
  </si>
  <si>
    <t>725291RP126</t>
  </si>
  <si>
    <t>Doplňky zařízení koupelen a záchodů nerezové madlo sprchové lomené (dodávka a montáž)</t>
  </si>
  <si>
    <t>-2064434641</t>
  </si>
  <si>
    <t>"vybavení koupeleny " 13,0</t>
  </si>
  <si>
    <t>104</t>
  </si>
  <si>
    <t>725291RP25</t>
  </si>
  <si>
    <t>Doplňky zařízení koupelen a záchodů nerezové madlo pevné</t>
  </si>
  <si>
    <t>-523245523</t>
  </si>
  <si>
    <t xml:space="preserve">"nerezové madlo  v koupelně m.č. 3.19" 2</t>
  </si>
  <si>
    <t>105</t>
  </si>
  <si>
    <t>725291RP26</t>
  </si>
  <si>
    <t>Doplňky zařízení koupelen a záchodů nerezové madlo krakorcové sklopné (viz. tabulka zámečnických výrobků ozn Z1)</t>
  </si>
  <si>
    <t>1374906451</t>
  </si>
  <si>
    <t xml:space="preserve">"nerezové madlo  v koupelně" 32</t>
  </si>
  <si>
    <t>106</t>
  </si>
  <si>
    <t>725291RP29</t>
  </si>
  <si>
    <t xml:space="preserve">Doplňky zařízení koupelen a záchodů nerezové madlo pevné svislé umyvadlo </t>
  </si>
  <si>
    <t>743052098</t>
  </si>
  <si>
    <t xml:space="preserve">"nerezové madlo  v koupelně" 1</t>
  </si>
  <si>
    <t>107</t>
  </si>
  <si>
    <t>998725102</t>
  </si>
  <si>
    <t>Přesun hmot pro zařizovací předměty stanovený z hmotnosti přesunovaného materiálu vodorovná dopravní vzdálenost do 50 m v objektech výšky přes 6 do 12 m</t>
  </si>
  <si>
    <t>-463318251</t>
  </si>
  <si>
    <t>726</t>
  </si>
  <si>
    <t>Zdravotechnika - předstěnové instalace</t>
  </si>
  <si>
    <t>108</t>
  </si>
  <si>
    <t>726131042</t>
  </si>
  <si>
    <t>Předstěnové instalační systémy do lehkých stěn s kovovou konstrukcí pro závěsné klozety ovládání zepředu, stavební výšky 1120 mm s připojením na odsávání zápachu</t>
  </si>
  <si>
    <t>1795742382</t>
  </si>
  <si>
    <t>"instalační předstěny určené pro SDK konstrukce" 7</t>
  </si>
  <si>
    <t>109</t>
  </si>
  <si>
    <t>998726113</t>
  </si>
  <si>
    <t>Přesun hmot pro instalační prefabrikáty stanovený z hmotnosti přesunovaného materiálu vodorovná dopravní vzdálenost do 50 m v objektech výšky přes 12 m do 24 m</t>
  </si>
  <si>
    <t>1093304225</t>
  </si>
  <si>
    <t>763</t>
  </si>
  <si>
    <t>Konstrukce suché výstavby</t>
  </si>
  <si>
    <t>110</t>
  </si>
  <si>
    <t>763112RP7</t>
  </si>
  <si>
    <t>SDK příčka mezibytová tl 155 mm zdvojený profil CW+UW 50 desky 2xA 12,5+2xH2 TI 50+50 mm EI 60 Rw 62 dB</t>
  </si>
  <si>
    <t>1677134853</t>
  </si>
  <si>
    <t xml:space="preserve">"příčka mezi pokojem a hyg. zázemím" </t>
  </si>
  <si>
    <t xml:space="preserve">"příčka  bude ze srany hygienického zázemí opatřena imtegnovanýma SDK deskama" </t>
  </si>
  <si>
    <t xml:space="preserve">"3.06, 3.07, 3.05" </t>
  </si>
  <si>
    <t>((3,3+3,05+3,15+0,52+1,52)*3,45-(0,8*1,97*4))*7</t>
  </si>
  <si>
    <t>"m.č.3.21" (2,93+2,03)*3,45-0,8*1,97</t>
  </si>
  <si>
    <t>111</t>
  </si>
  <si>
    <t>763113343</t>
  </si>
  <si>
    <t>Příčka instalační ze sádrokartonových desek s nosnou konstrukcí ze zdvojených ocelových profilů UW, CW s mezerou, CW profily navzájem spojeny páskem sádry dvojitě opláštěná deskami impregnovanými H2 tl. 2 x 12,5 mm, EI 60, příčka tl. 205 mm, profil 75 TI tl. 60 mm, Rw 52 dB</t>
  </si>
  <si>
    <t>-1729483278</t>
  </si>
  <si>
    <t>"instalační příčka mezi WC a sprchou" 1,0*3,45*7</t>
  </si>
  <si>
    <t>112</t>
  </si>
  <si>
    <t>763131411</t>
  </si>
  <si>
    <t>Podhled ze sádrokartonových desek dvouvrstvá zavěšená spodní konstrukce z ocelových profilů CD, UD jednoduše opláštěná deskou standardní A, tl. 12,5 mm, bez TI</t>
  </si>
  <si>
    <t>1608649769</t>
  </si>
  <si>
    <t xml:space="preserve">"nový plnoplošný podhled" </t>
  </si>
  <si>
    <t xml:space="preserve">"m.č.3.05"  4,95*7</t>
  </si>
  <si>
    <t>"m.č.3.06" 1,5*7</t>
  </si>
  <si>
    <t>"m.č.3.21" 6,05</t>
  </si>
  <si>
    <t xml:space="preserve">"m.č.3.15 a 3.16"  2,45*2</t>
  </si>
  <si>
    <t>"m.č. 3.18" 2,45+1,84*0,5</t>
  </si>
  <si>
    <t>"m.č.3.01" 183,4+(0,6*2+29,1)*(3,3-2,85)</t>
  </si>
  <si>
    <t>"m.č. 3.26" 1,5*0,4*7</t>
  </si>
  <si>
    <t>113</t>
  </si>
  <si>
    <t>763131451</t>
  </si>
  <si>
    <t>Podhled ze sádrokartonových desek dvouvrstvá zavěšená spodní konstrukce z ocelových profilů CD, UD jednoduše opláštěná deskou impregnovanou H2, tl. 12,5 mm, bez TI</t>
  </si>
  <si>
    <t>9330316</t>
  </si>
  <si>
    <t xml:space="preserve">"nový podhled" </t>
  </si>
  <si>
    <t>"m.č.3.07 " 1,5*7</t>
  </si>
  <si>
    <t>114</t>
  </si>
  <si>
    <t>763135101</t>
  </si>
  <si>
    <t>Montáž sádrokartonového podhledu kazetového demontovatelného, velikosti kazet 600x600 mm včetně zavěšené nosné konstrukce viditelné</t>
  </si>
  <si>
    <t>-1543720406</t>
  </si>
  <si>
    <t xml:space="preserve">"nová konstrukce podhledu" </t>
  </si>
  <si>
    <t>"m.č. 3.02" 7,0</t>
  </si>
  <si>
    <t>115</t>
  </si>
  <si>
    <t>590305RP36</t>
  </si>
  <si>
    <t xml:space="preserve">podhled kazetový  hrana A, tl. 10 mm, 600 x 600 mm</t>
  </si>
  <si>
    <t>628052024</t>
  </si>
  <si>
    <t>"viz. montáž + ztratné" 7,0</t>
  </si>
  <si>
    <t>7*1,05 'Přepočtené koeficientem množství</t>
  </si>
  <si>
    <t>116</t>
  </si>
  <si>
    <t>763164RP96</t>
  </si>
  <si>
    <t>SDK obklad VZT kcí tvaru L š přes 0,8 m desky 2xDF 12,5</t>
  </si>
  <si>
    <t>796285325</t>
  </si>
  <si>
    <t>"obklad VZT potrubní m.č. 3.02" (0,6+0,6)*3,6</t>
  </si>
  <si>
    <t>117</t>
  </si>
  <si>
    <t>763164RP96.1</t>
  </si>
  <si>
    <t>SDK obklad potrubí kcí tvaru U š přes 1,2 m desky 2xDF 12,5</t>
  </si>
  <si>
    <t>-2084368854</t>
  </si>
  <si>
    <t xml:space="preserve">"obklad potrubí  pro vedení mediplynů" (0,5+0,5+0,5)*3,5</t>
  </si>
  <si>
    <t>118</t>
  </si>
  <si>
    <t>763172312</t>
  </si>
  <si>
    <t>Instalační technika pro konstrukce ze sádrokartonových desek montáž revizních dvířek velikost 300 x 300 mm</t>
  </si>
  <si>
    <t>-637896720</t>
  </si>
  <si>
    <t>"revizní dvířka pro SDK obklad potrubí pro mediplyny" 1</t>
  </si>
  <si>
    <t>119</t>
  </si>
  <si>
    <t>590307110</t>
  </si>
  <si>
    <t>dvířka revizní s automatickým zámkem 300 x 300 mm</t>
  </si>
  <si>
    <t>-878810064</t>
  </si>
  <si>
    <t>"viz. montáž" 1</t>
  </si>
  <si>
    <t>120</t>
  </si>
  <si>
    <t>763173111</t>
  </si>
  <si>
    <t>Instalační technika pro konstrukce ze sádrokartonových desek montáž nosičů zařizovacích předmětů úchytu pro umyvadlo</t>
  </si>
  <si>
    <t>1037197885</t>
  </si>
  <si>
    <t>"úchyt pro umyvadlo v nové SDK konstrukci" 8</t>
  </si>
  <si>
    <t>121</t>
  </si>
  <si>
    <t>590307300</t>
  </si>
  <si>
    <t>konstrukce pro uchycení umyvadla se stojánkovými bateriemi, osová rozteč CW profilů 450 - 625 mm</t>
  </si>
  <si>
    <t>-1779481622</t>
  </si>
  <si>
    <t>"viz. montáž" 8</t>
  </si>
  <si>
    <t>122</t>
  </si>
  <si>
    <t>763173113</t>
  </si>
  <si>
    <t>Instalační technika pro konstrukce ze sádrokartonových desek montáž nosičů zařizovacích předmětů úchytu pro WC</t>
  </si>
  <si>
    <t>1185231274</t>
  </si>
  <si>
    <t>"úchyt pro WC v nové SDK konstrukci" 8</t>
  </si>
  <si>
    <t>123</t>
  </si>
  <si>
    <t>590307310</t>
  </si>
  <si>
    <t>konstrukce pro uchycení WC, osová rozteč CW profilů 450 - 625 mm</t>
  </si>
  <si>
    <t>531788573</t>
  </si>
  <si>
    <t>124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</si>
  <si>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</si>
  <si>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</si>
  <si>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729007322</t>
  </si>
  <si>
    <t>764</t>
  </si>
  <si>
    <t>Konstrukce klempířské</t>
  </si>
  <si>
    <t>125</t>
  </si>
  <si>
    <t>764002851</t>
  </si>
  <si>
    <t>Demontáž klempířských konstrukcí oplechování parapetů do suti</t>
  </si>
  <si>
    <t>346459892</t>
  </si>
  <si>
    <t xml:space="preserve">"demontáž parapetu při výměněn oken" </t>
  </si>
  <si>
    <t>2,85*19+2,85*3+1,35*2+2,64*1+2,64*+0,7*3+1,26*2+1,21*1+1,24*1+0,7*1+2,658*2</t>
  </si>
  <si>
    <t>126</t>
  </si>
  <si>
    <t>764246444</t>
  </si>
  <si>
    <t>Oplechování parapetů z titanzinkového předzvětralého plechu rovných celoplošně lepené, bez rohů rš 330 mm</t>
  </si>
  <si>
    <t>1129984523</t>
  </si>
  <si>
    <t xml:space="preserve">"montáž nových parapetů na vyměněných oknech" </t>
  </si>
  <si>
    <t>2,85*19+2,85*3+1,35*2+2,64*1+2,64*+0,7*3+1,26*2+1,21*1+1,24*1+0,7*1+2,658*2+2,35</t>
  </si>
  <si>
    <t>86,92*1,1 'Přepočtené koeficientem množství</t>
  </si>
  <si>
    <t>127</t>
  </si>
  <si>
    <t>998764103</t>
  </si>
  <si>
    <t>Přesun hmot pro konstrukce klempířské stanovený z hmotnosti přesunovaného materiálu vodorovná dopravní vzdálenost do 50 m v objektech výšky přes 12 do 24 m</t>
  </si>
  <si>
    <t>1981743526</t>
  </si>
  <si>
    <t>766</t>
  </si>
  <si>
    <t>Konstrukce truhlářské</t>
  </si>
  <si>
    <t>128</t>
  </si>
  <si>
    <t>766123RP7</t>
  </si>
  <si>
    <t>Dodávka a montáž dřevěné požární prosklené stěny s dveřmi (viz. tabulka požárních výpní otvorů ozn. P2)</t>
  </si>
  <si>
    <t>ks</t>
  </si>
  <si>
    <t>-1266857056</t>
  </si>
  <si>
    <t>"vel. 3200x2750 mm, dveře 1100x2050 mm, včetně zárubní, kování, povrchové úpravy " 1</t>
  </si>
  <si>
    <t>129</t>
  </si>
  <si>
    <t>766441811</t>
  </si>
  <si>
    <t>Demontáž parapetních desek dřevěných nebo plastových šířky do 300 mm délky do 1m</t>
  </si>
  <si>
    <t>-2031464711</t>
  </si>
  <si>
    <t>"demontáž stávajících parapetních desek" 4</t>
  </si>
  <si>
    <t>130</t>
  </si>
  <si>
    <t>766441821</t>
  </si>
  <si>
    <t>Demontáž parapetních desek dřevěných nebo plastových šířky do 300 mm délky přes 1m</t>
  </si>
  <si>
    <t>434173062</t>
  </si>
  <si>
    <t>"demontáž stávajících parapetních desek" 22+12</t>
  </si>
  <si>
    <t>131</t>
  </si>
  <si>
    <t>766621211</t>
  </si>
  <si>
    <t>Montáž oken dřevěných včetně montáže rámu na polyuretanovou pěnu plochy přes 1 m2 otevíravých nebo sklápěcích do zdiva, výšky do 1,5 m</t>
  </si>
  <si>
    <t>-313938758</t>
  </si>
  <si>
    <t xml:space="preserve">"nové okna" </t>
  </si>
  <si>
    <t xml:space="preserve">"3.NP" </t>
  </si>
  <si>
    <t>"1,20/1,20" 1,2*1,20*2</t>
  </si>
  <si>
    <t>"2,6/1,2" 2,6*1,2*2</t>
  </si>
  <si>
    <t>132</t>
  </si>
  <si>
    <t>611400RP2</t>
  </si>
  <si>
    <t xml:space="preserve">okno dřevěné dvoukřídlé otvíravé, sklopné  120x120 cm (viz. tabulka vnějších výplní oken ozn. T7)</t>
  </si>
  <si>
    <t>-183087266</t>
  </si>
  <si>
    <t>"viz. montáž + ztratné " 2</t>
  </si>
  <si>
    <t xml:space="preserve">"montáž bude provedena dle dané normy ČSN 74 6077 Okna a vnější dveře – Požadavky na zabudování" </t>
  </si>
  <si>
    <t xml:space="preserve">"včetně difúzní a parotěsné pásky" </t>
  </si>
  <si>
    <t>133</t>
  </si>
  <si>
    <t>611400RP6</t>
  </si>
  <si>
    <t>okno dřevěné 260x120 cm (viz. tabulka vnějších výplní oken ozn. T8)</t>
  </si>
  <si>
    <t>-715803025</t>
  </si>
  <si>
    <t>134</t>
  </si>
  <si>
    <t>766621212</t>
  </si>
  <si>
    <t>Montáž oken dřevěných včetně montáže rámu na polyuretanovou pěnu plochy přes 1 m2 otevíravých nebo sklápěcích do zdiva, výšky přes 1,5 do 2,5 m</t>
  </si>
  <si>
    <t>-1396351066</t>
  </si>
  <si>
    <t xml:space="preserve">"montáž nových oken" </t>
  </si>
  <si>
    <t xml:space="preserve">"2,85/2,10"  2,85*2,10*3</t>
  </si>
  <si>
    <t>"1,2/1,7" 1,2*1,7*2</t>
  </si>
  <si>
    <t>"2,6/1,7" 2,6*1,7*4</t>
  </si>
  <si>
    <t>135</t>
  </si>
  <si>
    <t>611400RP4</t>
  </si>
  <si>
    <t>okno dřevěné 285x210 cm (viz. tabulka vnějších výplní oken ozn. T3)</t>
  </si>
  <si>
    <t>-330721508</t>
  </si>
  <si>
    <t>"viz. montáž + ztratné " 3</t>
  </si>
  <si>
    <t>136</t>
  </si>
  <si>
    <t>611400RP5</t>
  </si>
  <si>
    <t>okno dřevěné 120x170 cm (viz. tabulka vnějších výplní oken ozn. T10)</t>
  </si>
  <si>
    <t>-1369077485</t>
  </si>
  <si>
    <t>137</t>
  </si>
  <si>
    <t>611400RP7</t>
  </si>
  <si>
    <t>okno dřevěné 260x170 cm s přepážkou (viz. tabulka vnějších výplní oken ozn. T11 a T12)</t>
  </si>
  <si>
    <t>-1422975463</t>
  </si>
  <si>
    <t>"viz. montáž + ztratné " 2,0+2,0</t>
  </si>
  <si>
    <t>138</t>
  </si>
  <si>
    <t>766621213</t>
  </si>
  <si>
    <t>Montáž oken dřevěných včetně montáže rámu na polyuretanovou pěnu plochy přes 1 m2 otevíravých nebo sklápěcích do zdiva, výšky přes 2,5 m</t>
  </si>
  <si>
    <t>73254670</t>
  </si>
  <si>
    <t xml:space="preserve">"2,85/2,7"  2,85*2,7*19</t>
  </si>
  <si>
    <t>"2,85/2,7" 2,85*2,7*1</t>
  </si>
  <si>
    <t>139</t>
  </si>
  <si>
    <t>611400RP3</t>
  </si>
  <si>
    <t>okno dřevěné 285x270 cm (viz. tabulka vnějších výplní oken ozn. T1)</t>
  </si>
  <si>
    <t>1769421775</t>
  </si>
  <si>
    <t>"viz. montáž + ztratné " 19</t>
  </si>
  <si>
    <t>140</t>
  </si>
  <si>
    <t>611400RP13</t>
  </si>
  <si>
    <t>okno dřevěné 285x270 cm (viz. tabulka vnějších výplní oken ozn. T4)</t>
  </si>
  <si>
    <t>-29928495</t>
  </si>
  <si>
    <t>"viz. montáž + ztratné " 1</t>
  </si>
  <si>
    <t>141</t>
  </si>
  <si>
    <t>766621622</t>
  </si>
  <si>
    <t>Montáž oken dřevěných plochy do 1 m2 včetně montáže rámu na polyuretanovou pěnu otevíravých nebo sklápěcích do zdiva</t>
  </si>
  <si>
    <t>-104244828</t>
  </si>
  <si>
    <t>"montáž nových oken" 6</t>
  </si>
  <si>
    <t>142</t>
  </si>
  <si>
    <t>611400RP8</t>
  </si>
  <si>
    <t xml:space="preserve">okno dřevěné  jednokřídlové 80x120 mm (viz. tabulka vnějších výplní oken ozn. T9 )</t>
  </si>
  <si>
    <t>1038272103</t>
  </si>
  <si>
    <t>"viz. montáž + ztratné " 4</t>
  </si>
  <si>
    <t>143</t>
  </si>
  <si>
    <t>611400RP9</t>
  </si>
  <si>
    <t xml:space="preserve">okno dřevěné  dvoukřídlové 120x70 mm (viz. tabulka vnějších výplní oken ozn. T 5)</t>
  </si>
  <si>
    <t>109920939</t>
  </si>
  <si>
    <t>144</t>
  </si>
  <si>
    <t>611400RP10</t>
  </si>
  <si>
    <t xml:space="preserve">okno dřevěné  dvoukřídlové 135x70 mm (viz. tabulka vnějších výplní oken ozn. T6 )</t>
  </si>
  <si>
    <t>-831910120</t>
  </si>
  <si>
    <t>145</t>
  </si>
  <si>
    <t>766641RP38</t>
  </si>
  <si>
    <t xml:space="preserve">Oprava stávajících vestavěných skříní </t>
  </si>
  <si>
    <t>688467965</t>
  </si>
  <si>
    <t xml:space="preserve">"obroušení, odstranění stávajícího nátěru, zatmelení, oprava kování, přebroušení" </t>
  </si>
  <si>
    <t>"nový základní a krycí nebo napouštěcí nátěr, výměna poškozených částí skříní" 13,0</t>
  </si>
  <si>
    <t>146</t>
  </si>
  <si>
    <t>766642 RP12</t>
  </si>
  <si>
    <t>Dodávka a montáž dřevěné prosklené stěny s dveřmi do otvoru 268x345 cm</t>
  </si>
  <si>
    <t>-870007004</t>
  </si>
  <si>
    <t>147</t>
  </si>
  <si>
    <t>766660002</t>
  </si>
  <si>
    <t>Montáž dveřních křídel dřevěných nebo plastových otevíravých do ocelové zárubně povrchově upravených jednokřídlových, šířky přes 800 mm</t>
  </si>
  <si>
    <t>1664984332</t>
  </si>
  <si>
    <t xml:space="preserve">"montáž nových dveří" </t>
  </si>
  <si>
    <t>"800/1970" 32,0</t>
  </si>
  <si>
    <t>148</t>
  </si>
  <si>
    <t>611640RP20</t>
  </si>
  <si>
    <t>dveře vnitřní hladké plné 1křídlé 80x210 cm (viz. tabulka oken a dveří ozn.4 )</t>
  </si>
  <si>
    <t>227446747</t>
  </si>
  <si>
    <t>"viz. montáž " 2,0</t>
  </si>
  <si>
    <t>149</t>
  </si>
  <si>
    <t>611640RP22</t>
  </si>
  <si>
    <t xml:space="preserve">dveře vnitřní hladké  plné 1křídlé 90x1970cm (viz. tabulka oken a dveří viz. ozn 2)</t>
  </si>
  <si>
    <t>344335137</t>
  </si>
  <si>
    <t>150</t>
  </si>
  <si>
    <t>611640RP21</t>
  </si>
  <si>
    <t xml:space="preserve">dveře vnitřní hladké  plné 1křídlé 110x197 cm (viz. tabulka oken a dveří ozn.1)</t>
  </si>
  <si>
    <t>-1587626163</t>
  </si>
  <si>
    <t>"viz. montáž " 18,0</t>
  </si>
  <si>
    <t>151</t>
  </si>
  <si>
    <t>611640RP23</t>
  </si>
  <si>
    <t>dveře vnitřní plné hladké 1křídlové 80x197 cm (viz. tabulka oken a dveří ozn 3)</t>
  </si>
  <si>
    <t>1562615089</t>
  </si>
  <si>
    <t>"viz. montáž" 32,0</t>
  </si>
  <si>
    <t>152</t>
  </si>
  <si>
    <t>766660021</t>
  </si>
  <si>
    <t>Montáž dveřních křídel dřevěných nebo plastových otevíravých do ocelové zárubně protipožárních jednokřídlových, šířky do 800 mm</t>
  </si>
  <si>
    <t>-381202634</t>
  </si>
  <si>
    <t>"montáž nových dveří" 1,0</t>
  </si>
  <si>
    <t>153</t>
  </si>
  <si>
    <t>611653RP56</t>
  </si>
  <si>
    <t>dveře vnitřní protipožární hladké dýhované 1křídlé 80x197 cm</t>
  </si>
  <si>
    <t>-680233321</t>
  </si>
  <si>
    <t>154</t>
  </si>
  <si>
    <t>766660031</t>
  </si>
  <si>
    <t>Montáž dveřních křídel dřevěných nebo plastových otevíravých do ocelové zárubně protipožárních dvoukřídlových jakékoliv šířky</t>
  </si>
  <si>
    <t>-2092182090</t>
  </si>
  <si>
    <t>155</t>
  </si>
  <si>
    <t>611656RP25</t>
  </si>
  <si>
    <t>dveře vnitřní požárně odolné,odolnost EI30-C-Sm/DP3, 2křídlové 200 x 210 cm (viz. tabulka požárních otvorů ozn. P1)</t>
  </si>
  <si>
    <t>1790951197</t>
  </si>
  <si>
    <t>"viz. montáž" 1,0</t>
  </si>
  <si>
    <t>156</t>
  </si>
  <si>
    <t>766661912</t>
  </si>
  <si>
    <t>Oprava dveřních křídel dřevěných z měkkého dřeva s výměnou kování</t>
  </si>
  <si>
    <t>-388057663</t>
  </si>
  <si>
    <t xml:space="preserve">"výměna kování u stávajícíh dveří určených ke zpětnému použití" </t>
  </si>
  <si>
    <t>"1100/2100" 11*1,1*2,1</t>
  </si>
  <si>
    <t>"800/2100" 5*0,8*2,1</t>
  </si>
  <si>
    <t>157</t>
  </si>
  <si>
    <t>549141RP15</t>
  </si>
  <si>
    <t>kování na dveře (včetně kliky a zámku)</t>
  </si>
  <si>
    <t>1886683029</t>
  </si>
  <si>
    <t>"viz. montáž" 16</t>
  </si>
  <si>
    <t>158</t>
  </si>
  <si>
    <t>766662911</t>
  </si>
  <si>
    <t>Oprava dveřních křídel dřevěných z tvrdého dřeva zatmelením</t>
  </si>
  <si>
    <t>-6993166</t>
  </si>
  <si>
    <t xml:space="preserve">"oprava stávajícíh dveří - budou zpětně zavěšeny na původní místo" </t>
  </si>
  <si>
    <t>159</t>
  </si>
  <si>
    <t>766663912</t>
  </si>
  <si>
    <t>Oprava dveřních křídel dřevěných vyřezání otvoru v dveřních křídlech pro zasklení nebo větrání z tvrdého dřeva</t>
  </si>
  <si>
    <t>355805923</t>
  </si>
  <si>
    <t>"vyřezání otvoru pro VZT mřížky" 15</t>
  </si>
  <si>
    <t>160</t>
  </si>
  <si>
    <t>766691914</t>
  </si>
  <si>
    <t>Ostatní práce vyvěšení nebo zavěšení křídel s případným uložením a opětovným zavěšením po provedení stavebních změn dřevěných dveřních, plochy do 2 m2</t>
  </si>
  <si>
    <t>150137911</t>
  </si>
  <si>
    <t>"vyvěšení stávajících křídel dveří určených k renovaci a zpětnému použití" 16*2</t>
  </si>
  <si>
    <t>161</t>
  </si>
  <si>
    <t>766694111</t>
  </si>
  <si>
    <t>Montáž ostatních truhlářských konstrukcí parapetních desek dřevěných nebo plastových šířky do 300 mm, délky do 1000 mm</t>
  </si>
  <si>
    <t>1347396343</t>
  </si>
  <si>
    <t>"montáž nových parapetních desek" 6,0</t>
  </si>
  <si>
    <t>162</t>
  </si>
  <si>
    <t>766694112</t>
  </si>
  <si>
    <t>Montáž ostatních truhlářských konstrukcí parapetních desek dřevěných nebo plastových šířky do 300 mm, délky přes 1000 do 1600 mm</t>
  </si>
  <si>
    <t>112852555</t>
  </si>
  <si>
    <t>"montáž nových parapetních desek" 4,0</t>
  </si>
  <si>
    <t>163</t>
  </si>
  <si>
    <t>766694114</t>
  </si>
  <si>
    <t>Montáž ostatních truhlářských konstrukcí parapetních desek dřevěných nebo plastových šířky do 300 mm, délky přes 2600 mm</t>
  </si>
  <si>
    <t>-126521372</t>
  </si>
  <si>
    <t>"montáž nových parapetních desek" 19+3+2+1+2+1</t>
  </si>
  <si>
    <t>164</t>
  </si>
  <si>
    <t>607941030</t>
  </si>
  <si>
    <t>deska parapetní dřevotřísková vnitřní 0,3 x 1 m</t>
  </si>
  <si>
    <t>-1681426982</t>
  </si>
  <si>
    <t xml:space="preserve">"viz. montáž + ztratné" </t>
  </si>
  <si>
    <t>2,85*19+2,85*3+1,35*2+2,64*1+2,64*3+0,7*3+1,26*2+1,21*1+1,24*1+0,7*1+2,658*2+2,55</t>
  </si>
  <si>
    <t>91,596*1,05 'Přepočtené koeficientem množství</t>
  </si>
  <si>
    <t>165</t>
  </si>
  <si>
    <t>607941210</t>
  </si>
  <si>
    <t>koncovka PVC k parapetním dřevotřískovým deskám 600 mm</t>
  </si>
  <si>
    <t>1200438624</t>
  </si>
  <si>
    <t>"viz. montáž + ztratné" 19*2+20*2</t>
  </si>
  <si>
    <t>166</t>
  </si>
  <si>
    <t>766821RP36</t>
  </si>
  <si>
    <t>Montáž opravených šatních skříní do niky</t>
  </si>
  <si>
    <t>1366545134</t>
  </si>
  <si>
    <t>"montáž opravených šatních skříní zpět" 13</t>
  </si>
  <si>
    <t>167</t>
  </si>
  <si>
    <t>766821RP38</t>
  </si>
  <si>
    <t xml:space="preserve">Montáž polic v místě nových skříní na chodbě </t>
  </si>
  <si>
    <t>382681601</t>
  </si>
  <si>
    <t xml:space="preserve">"montáž polic v nově vzniklých nikách přístupných z chodeb" </t>
  </si>
  <si>
    <t>"předpoklad " 5*7</t>
  </si>
  <si>
    <t>168</t>
  </si>
  <si>
    <t>607222RP39</t>
  </si>
  <si>
    <t xml:space="preserve">deska dřevotřísková laminovaná  tl. 38 mm </t>
  </si>
  <si>
    <t>152566988</t>
  </si>
  <si>
    <t>"nové police" 0,4*1,4*5*7</t>
  </si>
  <si>
    <t>19,6*1,05 'Přepočtené koeficientem množství</t>
  </si>
  <si>
    <t>169</t>
  </si>
  <si>
    <t>766825821</t>
  </si>
  <si>
    <t>Demontáž nábytku vestavěného skříní dvoukřídlových</t>
  </si>
  <si>
    <t>1340939874</t>
  </si>
  <si>
    <t xml:space="preserve">"vestavěné skříně budou zpětně použity do nových otvorů" </t>
  </si>
  <si>
    <t>6+16</t>
  </si>
  <si>
    <t>170</t>
  </si>
  <si>
    <t>998766103</t>
  </si>
  <si>
    <t>Přesun hmot pro konstrukce truhlářské stanovený z hmotnosti přesunovaného materiálu vodorovná dopravní vzdálenost do 50 m v objektech výšky přes 12 do 24 m</t>
  </si>
  <si>
    <t>-662701448</t>
  </si>
  <si>
    <t>767</t>
  </si>
  <si>
    <t>Konstrukce zámečnické</t>
  </si>
  <si>
    <t>171</t>
  </si>
  <si>
    <t>767112RP3</t>
  </si>
  <si>
    <t xml:space="preserve">Demontáž prosklených ocelohliníkových stěn </t>
  </si>
  <si>
    <t>1510756462</t>
  </si>
  <si>
    <t xml:space="preserve">"demontáž stávajícíh prosklených stěn a oken vedoucích na terasu" </t>
  </si>
  <si>
    <t>2,658*1,7*2+2,68*3,45+2,22*3,45</t>
  </si>
  <si>
    <t>172</t>
  </si>
  <si>
    <t>767631800</t>
  </si>
  <si>
    <t>Demontáž oken pro beztmelé zasklení se zasklením</t>
  </si>
  <si>
    <t>290259144</t>
  </si>
  <si>
    <t xml:space="preserve">"demontáž stávajících oken" </t>
  </si>
  <si>
    <t>1,26*1,14*2+2,65*1,15*3+1,38*0,7*1+0,843*0,7*4+1,365*1,7*2+2,64*1,7+0,7*1,15+0,655*1,15*3</t>
  </si>
  <si>
    <t>1,21*0,7+2,35*2,5+1,24*0,7</t>
  </si>
  <si>
    <t>173</t>
  </si>
  <si>
    <t>767995111</t>
  </si>
  <si>
    <t>Montáž ostatních atypických zámečnických konstrukcí hmotnosti do 5 kg</t>
  </si>
  <si>
    <t>kg</t>
  </si>
  <si>
    <t>767532283</t>
  </si>
  <si>
    <t>"nosná konstrukce pro hasící přístroje" 4*5</t>
  </si>
  <si>
    <t>"orientační a bezpečnostní tabulky" 10,0*0,3</t>
  </si>
  <si>
    <t>174</t>
  </si>
  <si>
    <t>449321130</t>
  </si>
  <si>
    <t>přístroj hasicí ruční práškový (včetně nosné konstrukce)</t>
  </si>
  <si>
    <t>-598126486</t>
  </si>
  <si>
    <t>"ruční hasící přístroj PHP 21 A" 4</t>
  </si>
  <si>
    <t>175</t>
  </si>
  <si>
    <t>449321RP26</t>
  </si>
  <si>
    <t xml:space="preserve">orientační a bezpečnostní tabulky </t>
  </si>
  <si>
    <t>-669401120</t>
  </si>
  <si>
    <t>"předpoklad " 10,0</t>
  </si>
  <si>
    <t>176</t>
  </si>
  <si>
    <t>771591171</t>
  </si>
  <si>
    <t>Podlahy - ostatní práce montáž ukončujícího profilu pro plynulý přechod (dlažba-koberec apod.)</t>
  </si>
  <si>
    <t>1144843353</t>
  </si>
  <si>
    <t>"montáž gumového profilu podlahového" 12,0</t>
  </si>
  <si>
    <t>177</t>
  </si>
  <si>
    <t>590541RP25</t>
  </si>
  <si>
    <t>gumový podlahový profil - prahový pád (viz. tabulka zámečnických výrobků ozn. Z5)</t>
  </si>
  <si>
    <t>-269262836</t>
  </si>
  <si>
    <t>"viz. montáž + ztratné" 12,0</t>
  </si>
  <si>
    <t>12*1,1 'Přepočtené koeficientem množství</t>
  </si>
  <si>
    <t>178</t>
  </si>
  <si>
    <t>998767103</t>
  </si>
  <si>
    <t>Přesun hmot pro zámečnické konstrukce stanovený z hmotnosti přesunovaného materiálu vodorovná dopravní vzdálenost do 50 m v objektech výšky přes 12 do 24 m</t>
  </si>
  <si>
    <t>1902210765</t>
  </si>
  <si>
    <t>771</t>
  </si>
  <si>
    <t>Podlahy z dlaždic</t>
  </si>
  <si>
    <t>179</t>
  </si>
  <si>
    <t>771571810</t>
  </si>
  <si>
    <t>Demontáž podlah z dlaždic keramických kladených do malty</t>
  </si>
  <si>
    <t>430827373</t>
  </si>
  <si>
    <t xml:space="preserve">"demontáž stávající keramické dlažby" </t>
  </si>
  <si>
    <t>"m.č.3.18" 1,65</t>
  </si>
  <si>
    <t>"m.č.3.19" 13,25</t>
  </si>
  <si>
    <t>776</t>
  </si>
  <si>
    <t>Podlahy povlakové</t>
  </si>
  <si>
    <t>180</t>
  </si>
  <si>
    <t>7666997RP50</t>
  </si>
  <si>
    <t xml:space="preserve">Montáž ochrany rohů lištou rohovou </t>
  </si>
  <si>
    <t>-1402991880</t>
  </si>
  <si>
    <t>"ochrana rohů na chodbách" 35,0*2</t>
  </si>
  <si>
    <t>181</t>
  </si>
  <si>
    <t>553430RP51</t>
  </si>
  <si>
    <t>kotvené kryty rohů 75/75 mm délky 2,0 m</t>
  </si>
  <si>
    <t>-324407170</t>
  </si>
  <si>
    <t>"viz. montáž" 35*2</t>
  </si>
  <si>
    <t>182</t>
  </si>
  <si>
    <t>7666997RP57</t>
  </si>
  <si>
    <t>Lepení ochranných pásů na dveře (specifikace dle investora PD)</t>
  </si>
  <si>
    <t>-467965750</t>
  </si>
  <si>
    <t xml:space="preserve">"ochranné pláty - standartní úprava pro ochranu dveří" </t>
  </si>
  <si>
    <t xml:space="preserve">"úpravy dveří  na chodbách"26+7+1</t>
  </si>
  <si>
    <t>183</t>
  </si>
  <si>
    <t>553430RP59</t>
  </si>
  <si>
    <t>ochranné pláty pro ochranu dveří - standartní tvary</t>
  </si>
  <si>
    <t>230401847</t>
  </si>
  <si>
    <t xml:space="preserve">"ochranné pláty standartní tvary pro ochranu dveří"  34</t>
  </si>
  <si>
    <t>184</t>
  </si>
  <si>
    <t>776111117</t>
  </si>
  <si>
    <t>Příprava podkladu broušení podlah stávajícího podkladu pro odstranění nerovností (diamantovým kotoučem)</t>
  </si>
  <si>
    <t>-214127600</t>
  </si>
  <si>
    <t xml:space="preserve">"broušení stávajícího podkladu " </t>
  </si>
  <si>
    <t>"viz. demontáž povlakových podlah" 672,50</t>
  </si>
  <si>
    <t>185</t>
  </si>
  <si>
    <t>776111311</t>
  </si>
  <si>
    <t>Příprava podkladu vysátí podlah</t>
  </si>
  <si>
    <t>-1783522276</t>
  </si>
  <si>
    <t xml:space="preserve">"vysátí povrchu po broušení stávajícího podkladu " </t>
  </si>
  <si>
    <t>186</t>
  </si>
  <si>
    <t>776121321</t>
  </si>
  <si>
    <t>Příprava podkladu penetrace neředěná podlah</t>
  </si>
  <si>
    <t>1789489675</t>
  </si>
  <si>
    <t>"viz.montáž povlakové krytiny" 728,856+31,181</t>
  </si>
  <si>
    <t>187</t>
  </si>
  <si>
    <t>776141122</t>
  </si>
  <si>
    <t>Příprava podkladu vyrovnání samonivelační stěrkou podlah min.pevnosti 30 MPa, tloušťky přes 3 do 5 mm</t>
  </si>
  <si>
    <t>526059006</t>
  </si>
  <si>
    <t>188</t>
  </si>
  <si>
    <t>776201812</t>
  </si>
  <si>
    <t>Demontáž povlakových podlahovin lepených ručně s podložkou</t>
  </si>
  <si>
    <t>-1355602019</t>
  </si>
  <si>
    <t xml:space="preserve">"demontáž stávajícíh podlahových krytin" </t>
  </si>
  <si>
    <t>"m.č. 3.01" 183,4</t>
  </si>
  <si>
    <t>"m.č.3.02" 7,0</t>
  </si>
  <si>
    <t>"m.č. 3.03/1-7" 7*16,85</t>
  </si>
  <si>
    <t>"m.č. 3.04/1-7" 7*25,70</t>
  </si>
  <si>
    <t>"m.č.3.05/1-7" 7*4,95</t>
  </si>
  <si>
    <t>"m.č.3.06/1-7" 7*1,50</t>
  </si>
  <si>
    <t>"m.č.3.07//1-7" 7*1,50</t>
  </si>
  <si>
    <t>"m.č.3.08" 16,65</t>
  </si>
  <si>
    <t>"m.č.3.10" 8,10</t>
  </si>
  <si>
    <t>"m.č.3.11" 18,90</t>
  </si>
  <si>
    <t>"m.č.3.13" 13,15</t>
  </si>
  <si>
    <t>"m.č.3.14" 13,65</t>
  </si>
  <si>
    <t>"m.č.3.15" 2,45</t>
  </si>
  <si>
    <t>"m.č.3.16" 2,45</t>
  </si>
  <si>
    <t>"m.č.3.17" 1,65</t>
  </si>
  <si>
    <t>"m.č.3.22" 13,80</t>
  </si>
  <si>
    <t>"m.č.3.23" 7,50</t>
  </si>
  <si>
    <t>"m.č.3.24" 12,25</t>
  </si>
  <si>
    <t>"m.č.3.25" 13,85</t>
  </si>
  <si>
    <t>"m.č.3.26/1-7" 7*0,6</t>
  </si>
  <si>
    <t>189</t>
  </si>
  <si>
    <t>776231RP1</t>
  </si>
  <si>
    <t>Lepení podlahové krytiny z vinylu standardním lepidlem</t>
  </si>
  <si>
    <t>-197219348</t>
  </si>
  <si>
    <t xml:space="preserve">"dmontáž nových  podlahových krytin + vytžení soklu v. 10 cm na stěnu" " </t>
  </si>
  <si>
    <t>"m.č. 3.01" 183,4+(76,17*2+2,41*2-(1,6*2+1,1*15+0,9*11+0,7*2+0,8*3))*0,15</t>
  </si>
  <si>
    <t>"m.č. 3.02" 7,0+(2,38*2+2,88*2-0,9*2)*0,15</t>
  </si>
  <si>
    <t>"m.č. 3.03/1-7" 7*16,85+(3,15*2+5,4*2)*0,15*5+(3,32*2+5,4*2-1,1*7)*0,15*2</t>
  </si>
  <si>
    <t>"m.č. 3.04/1-7" 7*25,70+(6,47*2+5,4*2-1,1)*0,15*7</t>
  </si>
  <si>
    <t>"m.č.3.05/1-7" 7*4,95+(2,93*2+3,12*2-0,7*2-0,9-0,8)*0,15*7</t>
  </si>
  <si>
    <t>"m.č.3.06/1-7" 7*1,50+(1,52*2+0,97*2-0,7)*0,15*7</t>
  </si>
  <si>
    <t>"m.č.3.08" 16,65+(5,73*2+3,2*2-0,9)*0,15</t>
  </si>
  <si>
    <t>"m.č.3.10" 8,10+(2,52*2+3,25*2-0,8)*0,15</t>
  </si>
  <si>
    <t>"m.č.3.11" 18,90+(3,32+6,32*2-0,9-1,5)*0,15</t>
  </si>
  <si>
    <t>"m.č.3.13" 13,15+(3,18*2+4,42*2-0,9)*0,15</t>
  </si>
  <si>
    <t>"m.č.3.14" 13,65+(3,22*2+4,42*2-0,9)*0,15</t>
  </si>
  <si>
    <t>"m.č.3.15" 2,45+(1,43*2+2,0*2-0,8*2)*0,15</t>
  </si>
  <si>
    <t>"m.č.3.16" 2,45+(1,43*2+1,2*2-0,8*2)*0,15</t>
  </si>
  <si>
    <t>"m.č.3.17" 1,65+(1,43*2+1,6*2-0,8)*0,15</t>
  </si>
  <si>
    <t>"m.č.3.18" 1,65+(1,34*2+4,42*2-0,8)*0,15</t>
  </si>
  <si>
    <t>"m.č.3.21" 6,05+(2,93*2+2,03*2)*0,15</t>
  </si>
  <si>
    <t>"m.č.3.22" 13,80+(4,73*2+4,42*2-0,9)*0,15</t>
  </si>
  <si>
    <t>"m.č.3.23" 7,50+(1,82*2+4,42*2-0,8)*0,15</t>
  </si>
  <si>
    <t>"m.č.3.24" 12,25+(2,78*2+4,42*2-0,8)*0,15</t>
  </si>
  <si>
    <t>"m.č.3.25" 13,85+(3,29*2+4,42*2-0,9)*0,15</t>
  </si>
  <si>
    <t>"m.č.3.26/1-7" 7*0,6+(1,5*2+0,5*2-0,8)*0,15</t>
  </si>
  <si>
    <t>190</t>
  </si>
  <si>
    <t>284102RP3</t>
  </si>
  <si>
    <t xml:space="preserve">krytina podlahová homogenní vysokozátěžová  tl. 2,5 mmm </t>
  </si>
  <si>
    <t>-2087839371</t>
  </si>
  <si>
    <t xml:space="preserve">" materiály třídy reakce na oheň A1fl-Cfl – vyhovuje požadavkům ČSN 73 0835" </t>
  </si>
  <si>
    <t xml:space="preserve">"no wax, no polisch for life" </t>
  </si>
  <si>
    <t xml:space="preserve">"viz. montáž + ztratné"  767,809</t>
  </si>
  <si>
    <t>767,809*1,1 'Přepočtené koeficientem množství</t>
  </si>
  <si>
    <t>191</t>
  </si>
  <si>
    <t>776232RP2</t>
  </si>
  <si>
    <t>Lepení podlahové krytiny z vinylu 2-složkovým lepidlem (do vlhkých prostor)</t>
  </si>
  <si>
    <t>2093188551</t>
  </si>
  <si>
    <t xml:space="preserve">"podlahová krytina ve sprchách + vytažení soklu v 10 cm na stěnu" " </t>
  </si>
  <si>
    <t>"m.č. 3.07/1,2,3,4,5,6,7"</t>
  </si>
  <si>
    <t>(1,5+(1,5*2+0,97*2)*0,15)*7</t>
  </si>
  <si>
    <t>"m.č. 3.19" 13,25+(3,26*2+4,42*2)*0,15</t>
  </si>
  <si>
    <t>192</t>
  </si>
  <si>
    <t>284102RP4</t>
  </si>
  <si>
    <t xml:space="preserve">krytina podlahová vysokozátěžová  homogenní s nopy tl. 2,5 mm (vlhké prostředí)</t>
  </si>
  <si>
    <t>926307941</t>
  </si>
  <si>
    <t xml:space="preserve">"viz. montáž + ztratné"  31,241</t>
  </si>
  <si>
    <t>31,241*1,1 'Přepočtené koeficientem množství</t>
  </si>
  <si>
    <t>193</t>
  </si>
  <si>
    <t>776410811</t>
  </si>
  <si>
    <t>Demontáž soklíků nebo lišt pryžových nebo plastových</t>
  </si>
  <si>
    <t>-1847759749</t>
  </si>
  <si>
    <t xml:space="preserve">"m.č. 3.01"  76,17*2+2,41*2+0,5*2-(1,5*2+0,8*31)</t>
  </si>
  <si>
    <t xml:space="preserve">"pokoje delší strana traktu" </t>
  </si>
  <si>
    <t>3,15*2+5,4*2+(6,47*2+5,4*2-0,9)*7+(3,32*2+5,4*2-0,9)*2+(3,15*2+5,4*2-0,9)*4</t>
  </si>
  <si>
    <t>3,15*2+5,73*2-0,9*1,97+2,38*2+2,9*2</t>
  </si>
  <si>
    <t xml:space="preserve">"pokoje na kraší straně traktu" </t>
  </si>
  <si>
    <t>3,29*2+4,22*2-0,9+2,78*2+4,22*2-0,9+1,82*2+4,22*2-0,9+4,78*2+4,22*2-0,9</t>
  </si>
  <si>
    <t>4,22*2+1,43*2-0,9+3,22*2+4,22*2-0,9+3,18*2+4,22*2-0,9+23,25*2+2,52*2+6,32*2+3,32</t>
  </si>
  <si>
    <t>194</t>
  </si>
  <si>
    <t>776421111</t>
  </si>
  <si>
    <t>Montáž lišt obvodových lepených</t>
  </si>
  <si>
    <t>-782635286</t>
  </si>
  <si>
    <t xml:space="preserve">"montáž obvodových lišt " </t>
  </si>
  <si>
    <t>"m.č. 3.01" 76,17*2+2,41*2-(1,6*2+1,1*15+0,9*11+0,7*2+0,8*3)</t>
  </si>
  <si>
    <t>"m.č. 3.02" 2,38*2+2,88*2-0,9*2</t>
  </si>
  <si>
    <t>"m.č. 3.03/1-7" (3,15*2+5,4*2)*5+(3,32*2+5,4*2-1,1*7)*2</t>
  </si>
  <si>
    <t>"m.č. 3.04/1-7" (6,47*2+5,4*2-1,1)*7</t>
  </si>
  <si>
    <t>"m.č.3.05/1-7" (2,93*2+3,12*2-0,7*2-0,9-0,8)*7</t>
  </si>
  <si>
    <t>"m.č.3.06/1-7" (1,52*2+0,97*2-0,7)*7</t>
  </si>
  <si>
    <t>"m.č.3.08" 5,73*2+3,2*2-0,9</t>
  </si>
  <si>
    <t>"m.č.3.10" 2,52*2+3,25*2-0,8</t>
  </si>
  <si>
    <t>"m.č.3.11" 3,32+6,32*2-0,9-1,5</t>
  </si>
  <si>
    <t>"m.č.3.13" 3,18*2+4,22*2-0,9</t>
  </si>
  <si>
    <t>"m.č.3.14" 3,22*2+4,22*2-0,9</t>
  </si>
  <si>
    <t>"m.č.3.15" 1,43*2+2,0*2-0,8*2</t>
  </si>
  <si>
    <t>"m.č.3.16" 1,43*2+1,2*2-0,8*2</t>
  </si>
  <si>
    <t>"m.č.3.17" 1,43*2+1,5*2-0,8</t>
  </si>
  <si>
    <t>"m.č.3.18" 1,34*2+4,22*2-0,8</t>
  </si>
  <si>
    <t>"m.č.3.22" 4,73*2+4,22*2-0,9</t>
  </si>
  <si>
    <t>"m.č.3.23" 1,82*2+4,22*2-0,8</t>
  </si>
  <si>
    <t>"m.č.3.24" 2,78*2+4,22*2-0,8</t>
  </si>
  <si>
    <t>"m.č.3.25" 3,29*2+4,22*2-0,9</t>
  </si>
  <si>
    <t>"m.č.3.26/1-7" 1,5*2+0,5*2-0,8</t>
  </si>
  <si>
    <t>"m.č.3.19" 3,26*2+4,22*2</t>
  </si>
  <si>
    <t>"montáž dvou druhů lišt" 700,6</t>
  </si>
  <si>
    <t>195</t>
  </si>
  <si>
    <t>283421RP15</t>
  </si>
  <si>
    <t>podlahová lišta fabion s poloměrem 30 mm</t>
  </si>
  <si>
    <t>567550938</t>
  </si>
  <si>
    <t>"viz. montáž + ztratné" 700,6</t>
  </si>
  <si>
    <t>700,6*1,02 'Přepočtené koeficientem množství</t>
  </si>
  <si>
    <t>196</t>
  </si>
  <si>
    <t>283421RP16</t>
  </si>
  <si>
    <t>podlahová lišta ukončovací na horní hraně soklu</t>
  </si>
  <si>
    <t>1128265300</t>
  </si>
  <si>
    <t>197</t>
  </si>
  <si>
    <t>776421312</t>
  </si>
  <si>
    <t>Montáž lišt přechodových šroubovaných</t>
  </si>
  <si>
    <t>1305729346</t>
  </si>
  <si>
    <t xml:space="preserve">"přechodová lišta ve dveřích" </t>
  </si>
  <si>
    <t>0,8*14,0+0,9*14+1,1*15+0,9*8+1,1*+1,6+1,5+0,8*3+0,9</t>
  </si>
  <si>
    <t>198</t>
  </si>
  <si>
    <t>283421RP18</t>
  </si>
  <si>
    <t>plochá přechodová lišta šroubovací (dvoudílná určená investorem)</t>
  </si>
  <si>
    <t>-773872981</t>
  </si>
  <si>
    <t>"viz. montáž + ztratné" 54,06</t>
  </si>
  <si>
    <t>54,06*1,02 'Přepočtené koeficientem množství</t>
  </si>
  <si>
    <t>199</t>
  </si>
  <si>
    <t>776421RP52</t>
  </si>
  <si>
    <t>Montáž lišt vložení pásků z podlahoviny do lišt včetně nařezání</t>
  </si>
  <si>
    <t>-1218251405</t>
  </si>
  <si>
    <t xml:space="preserve">"vysoce odolná kombinace madla a svodidla nabízí oporu při pohybu a zároveň efektivní ochranu vůči nárazu" </t>
  </si>
  <si>
    <t>"madlo na chodbách" 152,0*2</t>
  </si>
  <si>
    <t>200</t>
  </si>
  <si>
    <t>284110RP36</t>
  </si>
  <si>
    <t xml:space="preserve">ochranné madlo  (kompletní dodávka včetně příslušenství)</t>
  </si>
  <si>
    <t>578322090</t>
  </si>
  <si>
    <t xml:space="preserve">"viz. tabulka zámečnických výrobků ozn. Z 7" </t>
  </si>
  <si>
    <t>"viz. montáž + ztratné" 152,0</t>
  </si>
  <si>
    <t>152*1,05 'Přepočtené koeficientem množství</t>
  </si>
  <si>
    <t>201</t>
  </si>
  <si>
    <t>284110RP37</t>
  </si>
  <si>
    <t xml:space="preserve">ochranný odrazný profil výšky 200 mm  (kompletní dodávka včetně příslušenství)</t>
  </si>
  <si>
    <t>1561366330</t>
  </si>
  <si>
    <t xml:space="preserve">"viz. tabulka zámečnických výrobků ozn. Z 6" </t>
  </si>
  <si>
    <t>202</t>
  </si>
  <si>
    <t>998776103</t>
  </si>
  <si>
    <t>Přesun hmot pro podlahy povlakové stanovený z hmotnosti přesunovaného materiálu vodorovná dopravní vzdálenost do 50 m v objektech výšky přes 12 do 24 m</t>
  </si>
  <si>
    <t>2057463443</t>
  </si>
  <si>
    <t>781</t>
  </si>
  <si>
    <t>Dokončovací práce - obklady</t>
  </si>
  <si>
    <t>203</t>
  </si>
  <si>
    <t>781474113</t>
  </si>
  <si>
    <t>Montáž obkladů vnitřních stěn z dlaždic keramických lepených flexibilním lepidlem režných nebo glazovaných hladkých přes 12 do 19 ks/m2</t>
  </si>
  <si>
    <t>2008870096</t>
  </si>
  <si>
    <t xml:space="preserve">"nový obklad" </t>
  </si>
  <si>
    <t>204</t>
  </si>
  <si>
    <t>597610RP21</t>
  </si>
  <si>
    <t>obkládačky keramické - bílé</t>
  </si>
  <si>
    <t>765866560</t>
  </si>
  <si>
    <t>"viz. montáž+ztratné" 374,599-29,808</t>
  </si>
  <si>
    <t>344,791*1,1 'Přepočtené koeficientem množství</t>
  </si>
  <si>
    <t>205</t>
  </si>
  <si>
    <t>597610RP22</t>
  </si>
  <si>
    <t>obkládačky keramické - barevné</t>
  </si>
  <si>
    <t>556184812</t>
  </si>
  <si>
    <t>"viz. montáž + ztratné" 29,808</t>
  </si>
  <si>
    <t>29,808*1,1 'Přepočtené koeficientem množství</t>
  </si>
  <si>
    <t>206</t>
  </si>
  <si>
    <t>781495111</t>
  </si>
  <si>
    <t>Ostatní prvky ostatní práce penetrace podkladu</t>
  </si>
  <si>
    <t>1139614473</t>
  </si>
  <si>
    <t>"viz.montáž" 374,599</t>
  </si>
  <si>
    <t>207</t>
  </si>
  <si>
    <t>781495115</t>
  </si>
  <si>
    <t>Ostatní prvky ostatní práce spárování silikonem</t>
  </si>
  <si>
    <t>-662419785</t>
  </si>
  <si>
    <t xml:space="preserve">"spárování sprchy silikonem všechny rohy" </t>
  </si>
  <si>
    <t>(1,52*2+1,98*2)*7+2,0*4*7+3,26*2+4,42*2+2,0*8</t>
  </si>
  <si>
    <t>208</t>
  </si>
  <si>
    <t>998781103</t>
  </si>
  <si>
    <t>Přesun hmot pro obklady keramické stanovený z hmotnosti přesunovaného materiálu vodorovná dopravní vzdálenost do 50 m v objektech výšky přes 12 do 24 m</t>
  </si>
  <si>
    <t>1801632259</t>
  </si>
  <si>
    <t>783</t>
  </si>
  <si>
    <t>Dokončovací práce - nátěry</t>
  </si>
  <si>
    <t>209</t>
  </si>
  <si>
    <t>783101201</t>
  </si>
  <si>
    <t>Příprava podkladu truhlářských konstrukcí před provedením nátěru broušení smirkovým papírem nebo plátnem hrubé</t>
  </si>
  <si>
    <t>-77598208</t>
  </si>
  <si>
    <t>"1100/2100" 11*1,1*2,1*2</t>
  </si>
  <si>
    <t>"800/2100" 5*0,8*2,1*2</t>
  </si>
  <si>
    <t>210</t>
  </si>
  <si>
    <t>783101203</t>
  </si>
  <si>
    <t>Příprava podkladu truhlářských konstrukcí před provedením nátěru broušení smirkovým papírem nebo plátnem jemné</t>
  </si>
  <si>
    <t>1700479378</t>
  </si>
  <si>
    <t>211</t>
  </si>
  <si>
    <t>783101401</t>
  </si>
  <si>
    <t>Příprava podkladu truhlářských konstrukcí před provedením nátěru broušení smirkovým papírem nebo plátnem ometení</t>
  </si>
  <si>
    <t>319740304</t>
  </si>
  <si>
    <t>212</t>
  </si>
  <si>
    <t>783113101</t>
  </si>
  <si>
    <t>Napouštěcí nátěr truhlářských konstrukcí jednonásobný syntetický</t>
  </si>
  <si>
    <t>978676726</t>
  </si>
  <si>
    <t>213</t>
  </si>
  <si>
    <t>783114101</t>
  </si>
  <si>
    <t>Základní nátěr truhlářských konstrukcí jednonásobný syntetický</t>
  </si>
  <si>
    <t>1923372442</t>
  </si>
  <si>
    <t>214</t>
  </si>
  <si>
    <t>783117101</t>
  </si>
  <si>
    <t>Krycí nátěr truhlářských konstrukcí jednonásobný syntetický</t>
  </si>
  <si>
    <t>-1888586856</t>
  </si>
  <si>
    <t>215</t>
  </si>
  <si>
    <t>783122111</t>
  </si>
  <si>
    <t>Tmelení truhlářských konstrukcí lokální, včetně přebroušení tmelených míst rozsahu přes 10 do 30% plochy, tmelem disperzním akrylátovým nebo latexovým</t>
  </si>
  <si>
    <t>-355893698</t>
  </si>
  <si>
    <t>216</t>
  </si>
  <si>
    <t>783122131</t>
  </si>
  <si>
    <t>Tmelení truhlářských konstrukcí plošné (plné) včetně přebroušení tmelených míst, tmelem disperzním akrylátovým nebo latexovým</t>
  </si>
  <si>
    <t>-154530224</t>
  </si>
  <si>
    <t>217</t>
  </si>
  <si>
    <t>783301303</t>
  </si>
  <si>
    <t>Příprava podkladu zámečnických konstrukcí před provedením nátěru odrezivění odrezovačem bezoplachovým</t>
  </si>
  <si>
    <t>-670852665</t>
  </si>
  <si>
    <t xml:space="preserve">"úprava nových ocelových zárubní" </t>
  </si>
  <si>
    <t>"800/1970" (17,0+2,0+3,0+1)*(0,8+1,97*2)*0,4</t>
  </si>
  <si>
    <t>"1100/2100" 18,0*(1,1+2,1*2)*0,4</t>
  </si>
  <si>
    <t>"800/2100" 16,0*(0,8+2,1*2)*0,4</t>
  </si>
  <si>
    <t>"900/2100" 1,0*(0,9+2,1*2)*0,4</t>
  </si>
  <si>
    <t>"2000/2100" (2,0+2,1*2)*0,4*1</t>
  </si>
  <si>
    <t>218</t>
  </si>
  <si>
    <t>783314101</t>
  </si>
  <si>
    <t>Základní nátěr zámečnických konstrukcí jednonásobný syntetický</t>
  </si>
  <si>
    <t>299748253</t>
  </si>
  <si>
    <t>219</t>
  </si>
  <si>
    <t>783315101</t>
  </si>
  <si>
    <t>Mezinátěr zámečnických konstrukcí jednonásobný syntetický standardní</t>
  </si>
  <si>
    <t>-37246362</t>
  </si>
  <si>
    <t>220</t>
  </si>
  <si>
    <t>783317101</t>
  </si>
  <si>
    <t>Krycí nátěr (email) zámečnických konstrukcí jednonásobný syntetický standardní</t>
  </si>
  <si>
    <t>-777500320</t>
  </si>
  <si>
    <t>784</t>
  </si>
  <si>
    <t>Dokončovací práce - malby a tapety</t>
  </si>
  <si>
    <t>221</t>
  </si>
  <si>
    <t>784171101</t>
  </si>
  <si>
    <t>Zakrytí nemalovaných ploch (materiál ve specifikaci) včetně pozdějšího odkrytí podlah</t>
  </si>
  <si>
    <t>-599910178</t>
  </si>
  <si>
    <t>"zakrytí plochy podlahy " 798,5</t>
  </si>
  <si>
    <t>222</t>
  </si>
  <si>
    <t>784171111</t>
  </si>
  <si>
    <t>Zakrytí nemalovaných ploch (materiál ve specifikaci) včetně pozdějšího odkrytí svislých ploch např. stěn, oken, dveří v místnostech výšky do 3,80</t>
  </si>
  <si>
    <t>-212818082</t>
  </si>
  <si>
    <t>"zakrytí oken" (2,85*2,675*19+2,85*2,15*3+1,35*1,7*2+2,64*1,7+2,64*1,7*3+0,7*1,15*4)*2</t>
  </si>
  <si>
    <t>(1,26*1,15*2+1,21*0,7+1,24*0,7+2,68*3,45+2,658*1,7*2)*2</t>
  </si>
  <si>
    <t>"zakrytí dveří" 1,5*2,1*2+2,3*3,45*2+1,1*2,1*30*2+0,8*2,1*33*2</t>
  </si>
  <si>
    <t>223</t>
  </si>
  <si>
    <t>581248500</t>
  </si>
  <si>
    <t xml:space="preserve">fólie s papírovou páskou pro malířské potřeby,  210mm x 20 m</t>
  </si>
  <si>
    <t>1779997364</t>
  </si>
  <si>
    <t xml:space="preserve">"viz. montáž + ztratné"  798,5+695,434</t>
  </si>
  <si>
    <t>1493,934*1,05 'Přepočtené koeficientem množství</t>
  </si>
  <si>
    <t>224</t>
  </si>
  <si>
    <t>784181121</t>
  </si>
  <si>
    <t>Penetrace podkladu jednonásobná hloubková v místnostech výšky do 3,80 m</t>
  </si>
  <si>
    <t>107067660</t>
  </si>
  <si>
    <t xml:space="preserve">"povrchová úprava stropů před provedením malby" </t>
  </si>
  <si>
    <t xml:space="preserve">"povrchová úprava před malbou  vnitřních stěn" </t>
  </si>
  <si>
    <t>225</t>
  </si>
  <si>
    <t>784211101</t>
  </si>
  <si>
    <t>Malby z malířských směsí otěruvzdorných za mokra dvojnásobné, bílé za mokra otěruvzdorné výborně v místnostech výšky do 3,80 m</t>
  </si>
  <si>
    <t>-2049372251</t>
  </si>
  <si>
    <t xml:space="preserve">"malba stropů " </t>
  </si>
  <si>
    <t xml:space="preserve">"malba  vnitřních stěn" </t>
  </si>
  <si>
    <t xml:space="preserve">"3.01"  (76,17*2+2,41*2)*3,45-(2,35*2,5+2,658*1,7*2+2,68*3,45)</t>
  </si>
  <si>
    <t>"3.02" (2,38*2+2,89*2)*3,45</t>
  </si>
  <si>
    <t>"3.03" ((3,15*2+5,4*2+0,6*2)*3,45)*7</t>
  </si>
  <si>
    <t>"3.04" ((6,45*2+5,4*2)*3,45-(2,85*2,475*2))*7</t>
  </si>
  <si>
    <t>"3.05" ((3,15*2+2,93*2)*3,45)*7</t>
  </si>
  <si>
    <t>"3.06" ((1,52*2+1,0*2)*3,45)*7</t>
  </si>
  <si>
    <t>"3.07" ((1,5*2+1,0*2)*3,45)*7</t>
  </si>
  <si>
    <t>"3.08" (5,73*2+3,08*2)*3,45</t>
  </si>
  <si>
    <t>"3.10" ( 3,25*2+2,52*2)*3,45</t>
  </si>
  <si>
    <t>"3.11" (6,32*2+3,32)*3,45-(2,64*1,76+1,5*2,1)</t>
  </si>
  <si>
    <t>"3.13" (3,18*2+4,42*2)*3,45-(1,35*1,7)</t>
  </si>
  <si>
    <t>"3.14" (3,22*2+4,42*2)*3,45-(2,64*1,7)</t>
  </si>
  <si>
    <t>"3.15" (1,43*2+2,02*2)*3,45-(0,8*1,97*2)</t>
  </si>
  <si>
    <t>"3.16" (1,43*2+1,5*2)*3,45</t>
  </si>
  <si>
    <t>"3.17" (1,43*2+1,5*2)*3,45</t>
  </si>
  <si>
    <t>"3.18" (4,42*2+1,84*2)*3,45-(2,64*1,7)</t>
  </si>
  <si>
    <t>"3.19" (3,26*2+4,42*2)*3,45-(1,35*1,7+1,1*2,1)</t>
  </si>
  <si>
    <t>"3.21" (2,93*2+2,03*2)*3,45</t>
  </si>
  <si>
    <t>"3.22" (4,42*2+4,77*2)*3,45</t>
  </si>
  <si>
    <t>"3.23" (1,82*2+4,42*2)*3,45</t>
  </si>
  <si>
    <t>"3.24" (2,78*2+4,42*2)*3,45-(2,65*1,15)</t>
  </si>
  <si>
    <t>"3.25" (3,29*2+4,42*2)*3,45-(1,26*1,14+1,24*0,7)</t>
  </si>
  <si>
    <t>799</t>
  </si>
  <si>
    <t>Samostatné rozpočty prací PSV</t>
  </si>
  <si>
    <t>226</t>
  </si>
  <si>
    <t>799-1</t>
  </si>
  <si>
    <t>Mediciální plyny - samostatný rozpočet dle specialisty</t>
  </si>
  <si>
    <t>dle specialisty</t>
  </si>
  <si>
    <t>223906663</t>
  </si>
  <si>
    <t>"dle samostatného rozpočtu specialisty" 1,0</t>
  </si>
  <si>
    <t>227</t>
  </si>
  <si>
    <t>799-1a</t>
  </si>
  <si>
    <t>Mediciální plyny VRN - samostatný rozpočet dle specialisty</t>
  </si>
  <si>
    <t>1624429450</t>
  </si>
  <si>
    <t>228</t>
  </si>
  <si>
    <t>799-10</t>
  </si>
  <si>
    <t>Stavební výpomoc pro práce specialistů</t>
  </si>
  <si>
    <t>hod</t>
  </si>
  <si>
    <t>-724302355</t>
  </si>
  <si>
    <t>" např. zához rýh, úprava stěn podlah,úprava po provedených stavebních úpravách, doplnění konstrukce podlay , stěny a pod " 200</t>
  </si>
  <si>
    <t>229</t>
  </si>
  <si>
    <t>799-15</t>
  </si>
  <si>
    <t>Zařízení silnoproudé elektrotechniky (dle samostatného rozpočtu specialistů)</t>
  </si>
  <si>
    <t>soub</t>
  </si>
  <si>
    <t>1417137922</t>
  </si>
  <si>
    <t>230</t>
  </si>
  <si>
    <t>799-3</t>
  </si>
  <si>
    <t>ÚT - samostatný rozpočet dle specialisty</t>
  </si>
  <si>
    <t>-1490376590</t>
  </si>
  <si>
    <t>"samostatný rozpočet specialisty" 1</t>
  </si>
  <si>
    <t>231</t>
  </si>
  <si>
    <t>799-6</t>
  </si>
  <si>
    <t>Lékařská technologie (dle samostatného rozpočtu specialisty)</t>
  </si>
  <si>
    <t>-785429404</t>
  </si>
  <si>
    <t>232</t>
  </si>
  <si>
    <t>799-7a</t>
  </si>
  <si>
    <t>Soupis prací a dodávek elektrotechnických zařízení - signalizační zařízení sestra pacient(dle samostatného rozpočtu specialisty)</t>
  </si>
  <si>
    <t>-2015242643</t>
  </si>
  <si>
    <t>233</t>
  </si>
  <si>
    <t>799-7b</t>
  </si>
  <si>
    <t>Soupis prací a dodávek elektrotechnických zařízení - zařízení slaboproudé elektrotechniky (dle samostatného rozpočtu specialisty)</t>
  </si>
  <si>
    <t>405449180</t>
  </si>
  <si>
    <t>234</t>
  </si>
  <si>
    <t>799-8</t>
  </si>
  <si>
    <t xml:space="preserve">Koordinace stavebních a technologických částí projektu </t>
  </si>
  <si>
    <t>-487743128</t>
  </si>
  <si>
    <t>235</t>
  </si>
  <si>
    <t>799-9</t>
  </si>
  <si>
    <t>VZT (dle samostatného rozpočtu specialisty)</t>
  </si>
  <si>
    <t>-5325269</t>
  </si>
  <si>
    <t>236</t>
  </si>
  <si>
    <t>799-12a</t>
  </si>
  <si>
    <t>ZTI (dle samostatného rozpočtu specialisty)</t>
  </si>
  <si>
    <t>1942890421</t>
  </si>
  <si>
    <t>VN a ON - Vedlejší a ostatní náklady</t>
  </si>
  <si>
    <t>OST - Ostatní náklady</t>
  </si>
  <si>
    <t>VRN - Vedlejší rozpočtové náklady</t>
  </si>
  <si>
    <t xml:space="preserve">    VRN1 - Průzkumné, geodetické a projektové práce</t>
  </si>
  <si>
    <t>OST</t>
  </si>
  <si>
    <t>Ostatní náklady</t>
  </si>
  <si>
    <t>R-001</t>
  </si>
  <si>
    <t>Požadavek objednatele - Označení stavby (D+M osazení informační tabule s uvedením názvu stavby, investora stavby, zhotovitele stavby, uvedením termínu a realizace stavby, uvedení kontaktu na odpovědného stavbyvedoucího)</t>
  </si>
  <si>
    <t>58587519</t>
  </si>
  <si>
    <t>R-007</t>
  </si>
  <si>
    <t>Zajištění dokumentace skutečného provedení staveb včetně geodetického zaměření skutečného stavu jednotlicvých objektů (3xgrafická forma, 1xdigitální forma dle požadavků objednatele), veškeré doklady nutné k vydání kolaudačního souhlasu</t>
  </si>
  <si>
    <t>kompl</t>
  </si>
  <si>
    <t>1491119530</t>
  </si>
  <si>
    <t>R-015</t>
  </si>
  <si>
    <t>Celková revize elektroinstalace včetně dokladů a protokolů potřebných ke kolaudačnímu řízení</t>
  </si>
  <si>
    <t>kompl.</t>
  </si>
  <si>
    <t>977967060</t>
  </si>
  <si>
    <t>VRN</t>
  </si>
  <si>
    <t>Vedlejší rozpočtové náklady</t>
  </si>
  <si>
    <t>023002000</t>
  </si>
  <si>
    <t>Hlavní tituly průvodních činností a nákladů příprava staveniště odstranění materiálů a konstrukcí</t>
  </si>
  <si>
    <t>1024</t>
  </si>
  <si>
    <t>2108398643</t>
  </si>
  <si>
    <t xml:space="preserve">"příprava staveniště pro provádění stavebních prací" </t>
  </si>
  <si>
    <t xml:space="preserve">"vyklizení mobilních předmětů jako jsou postele, stolky, skříně a pod, inventář, regály" </t>
  </si>
  <si>
    <t>"demontáž pevně uchcených předmětů, skříně, technol. panely a pod.</t>
  </si>
  <si>
    <t xml:space="preserve">"zhotovitel vyhodnotí  na základě pokynů investora a prohlídky staveniště" </t>
  </si>
  <si>
    <t xml:space="preserve">"zajištění okolí stavby proti proniku prachu, hluku, znehodnocení stávajícího vybavení -mobilní stěny, SDK provizorní příčky , ochrana podlah dveří " </t>
  </si>
  <si>
    <t>"úprava zpevněných ploch před manipulačním otvorem v návaznostu na okolní zpevněné plochy"</t>
  </si>
  <si>
    <t>"předpoklad " 120</t>
  </si>
  <si>
    <t>R-003</t>
  </si>
  <si>
    <t>Zařízení staveniště (přechodné dopravní značení, zajištění objízdných tras a uzávěr včetně příslušných povolení, ZS sociální objekty, včetně vnitrostaveništního rozvodu a napojení na media energii,) - kompletní zajištění</t>
  </si>
  <si>
    <t>-679066691</t>
  </si>
  <si>
    <t>"včetně všech poplatků" 1,0</t>
  </si>
  <si>
    <t>R-003a</t>
  </si>
  <si>
    <t>535513529</t>
  </si>
  <si>
    <t>"zohlednění stávajícího provozu sanatoria, zamazení pohybu pacientů, návštěvnků v prostoru staveniště, omezení hluku, pračnosti" 1,0</t>
  </si>
  <si>
    <t>R-005</t>
  </si>
  <si>
    <t>Průběžné čištění komunikací, čištění vozidel při výjezdu ze stavby, zajištění výkopů (zábradlí, zajištění obslužného provozu (zásobování, svoz komunálních odpadů, záchranných složek, ..))</t>
  </si>
  <si>
    <t>-2128156806</t>
  </si>
  <si>
    <t>R-006</t>
  </si>
  <si>
    <t>Zajištění zkoušek zhutnění podloží, kamerové zkoušky, tlakové zkoušky, revize, zkoušky únosnosti zemní pláně, zajištění skládek a meziskládek materiálů a odpadů včetně odvozu a poplatků, zajištění zpětného předání dotčených ploch jednotlivým majitelům a správcům, včetně jejich písemného souhlasného vyjádření při předání stavby</t>
  </si>
  <si>
    <t>-1361729610</t>
  </si>
  <si>
    <t>R-011</t>
  </si>
  <si>
    <t>Náklady zhotovitele na nutné konzultace se zpracovatelem PD při realizaci stavby</t>
  </si>
  <si>
    <t>-1055057761</t>
  </si>
  <si>
    <t>R-014</t>
  </si>
  <si>
    <t>Náklady na nepředvídatelné skutečnosti - pevná částka</t>
  </si>
  <si>
    <t>1948746615</t>
  </si>
  <si>
    <t>R-018</t>
  </si>
  <si>
    <t>Závěrečný úklid objektu před předáním stavby uživateli do trvalého užívání, čištění oken. Finální úklid stavby</t>
  </si>
  <si>
    <t>561451237</t>
  </si>
  <si>
    <t>VRN1</t>
  </si>
  <si>
    <t>Průzkumné, geodetické a projektové práce</t>
  </si>
  <si>
    <t>011514000</t>
  </si>
  <si>
    <t>Průzkumné, geodetické a projektové práce průzkumné práce stavební průzkum průzkum stavebně-statický</t>
  </si>
  <si>
    <t>soubory</t>
  </si>
  <si>
    <t>857699357</t>
  </si>
  <si>
    <t xml:space="preserve">"provedení sond  pro určení polohy ztužujících stěn" 2,0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</si>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</sst>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ROZP2017-06/IIE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Sanatorium Jablunkov - úprava lůžkového oddělení II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Jablunkov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13.6.2017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AF Projekt s.r.o.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Ing.arch. Dušan Ferenc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Urbanová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'ET 2 - Etapa 2. stavební 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'ET 2 - Etapa 2. stavební ...'!P107</f>
        <v>0</v>
      </c>
      <c r="AV55" s="122">
        <f>'ET 2 - Etapa 2. stavební ...'!J33</f>
        <v>0</v>
      </c>
      <c r="AW55" s="122">
        <f>'ET 2 - Etapa 2. stavební ...'!J34</f>
        <v>0</v>
      </c>
      <c r="AX55" s="122">
        <f>'ET 2 - Etapa 2. stavební ...'!J35</f>
        <v>0</v>
      </c>
      <c r="AY55" s="122">
        <f>'ET 2 - Etapa 2. stavební ...'!J36</f>
        <v>0</v>
      </c>
      <c r="AZ55" s="122">
        <f>'ET 2 - Etapa 2. stavební ...'!F33</f>
        <v>0</v>
      </c>
      <c r="BA55" s="122">
        <f>'ET 2 - Etapa 2. stavební ...'!F34</f>
        <v>0</v>
      </c>
      <c r="BB55" s="122">
        <f>'ET 2 - Etapa 2. stavební ...'!F35</f>
        <v>0</v>
      </c>
      <c r="BC55" s="122">
        <f>'ET 2 - Etapa 2. stavební ...'!F36</f>
        <v>0</v>
      </c>
      <c r="BD55" s="124">
        <f>'ET 2 - Etapa 2. stavební 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'VN a ON - Vedlejší a osta...'!J30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'VN a ON - Vedlejší a osta...'!P82</f>
        <v>0</v>
      </c>
      <c r="AV56" s="127">
        <f>'VN a ON - Vedlejší a osta...'!J33</f>
        <v>0</v>
      </c>
      <c r="AW56" s="127">
        <f>'VN a ON - Vedlejší a osta...'!J34</f>
        <v>0</v>
      </c>
      <c r="AX56" s="127">
        <f>'VN a ON - Vedlejší a osta...'!J35</f>
        <v>0</v>
      </c>
      <c r="AY56" s="127">
        <f>'VN a ON - Vedlejší a osta...'!J36</f>
        <v>0</v>
      </c>
      <c r="AZ56" s="127">
        <f>'VN a ON - Vedlejší a osta...'!F33</f>
        <v>0</v>
      </c>
      <c r="BA56" s="127">
        <f>'VN a ON - Vedlejší a osta...'!F34</f>
        <v>0</v>
      </c>
      <c r="BB56" s="127">
        <f>'VN a ON - Vedlejší a osta...'!F35</f>
        <v>0</v>
      </c>
      <c r="BC56" s="127">
        <f>'VN a ON - Vedlejší a osta...'!F36</f>
        <v>0</v>
      </c>
      <c r="BD56" s="129">
        <f>'VN a ON - Vedlejší a osta...'!F37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VbVvy4tVGSzAbRZud69XuvBmtMG6hDfe3+zGsOi05IRAGt7Ri7nM6+CjojbEmR5mF9Y6FLvYa+zEVKknzsTpEQ==" hashValue="kPpCY5Z+5nXxUAroOkW1pHZIl2n3KpOR2Sy1mKBwVfC2a6jL/+3cJyCEZJH8xWoaHki9kdah74MZp/F/dzViQw==" algorithmName="SHA-512" password="CC59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ET 2 - Etapa 2. stavební ...'!C2" display="/"/>
    <hyperlink ref="A56" location="'VN a ON - Vedlejší a ost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Sanatorium Jablunkov - úprava lůžkového oddělení II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13.6.2017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ROUND(J107,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ROUND((SUM(BE107:BE1204)),  2)</f>
        <v>0</v>
      </c>
      <c r="G33" s="40"/>
      <c r="H33" s="40"/>
      <c r="I33" s="150">
        <v>0.20999999999999999</v>
      </c>
      <c r="J33" s="149">
        <f>ROUND(((SUM(BE107:BE1204))*I33),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ROUND((SUM(BF107:BF1204)),  2)</f>
        <v>0</v>
      </c>
      <c r="G34" s="40"/>
      <c r="H34" s="40"/>
      <c r="I34" s="150">
        <v>0.14999999999999999</v>
      </c>
      <c r="J34" s="149">
        <f>ROUND(((SUM(BF107:BF1204))*I34),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ROUND((SUM(BG107:BG1204)),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ROUND((SUM(BH107:BH1204)),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ROUND((SUM(BI107:BI1204)),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Sanatorium Jablunkov - úprava lůžkového oddělení II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ET 2 - Etapa 2. stavební úpravy ve 3.NP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Jablunkov</v>
      </c>
      <c r="G52" s="42"/>
      <c r="H52" s="42"/>
      <c r="I52" s="34" t="s">
        <v>23</v>
      </c>
      <c r="J52" s="74" t="str">
        <f>IF(J12="","",J12)</f>
        <v>13.6.2017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AF Projekt s.r.o.</v>
      </c>
      <c r="G54" s="42"/>
      <c r="H54" s="42"/>
      <c r="I54" s="34" t="s">
        <v>31</v>
      </c>
      <c r="J54" s="38" t="str">
        <f>E21</f>
        <v>Ing.arch. Dušan Ferenc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Urbanová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J107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J108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J109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J129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96</v>
      </c>
      <c r="E63" s="176"/>
      <c r="F63" s="176"/>
      <c r="G63" s="176"/>
      <c r="H63" s="176"/>
      <c r="I63" s="176"/>
      <c r="J63" s="177">
        <f>J147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97</v>
      </c>
      <c r="E64" s="176"/>
      <c r="F64" s="176"/>
      <c r="G64" s="176"/>
      <c r="H64" s="176"/>
      <c r="I64" s="176"/>
      <c r="J64" s="177">
        <f>J313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98</v>
      </c>
      <c r="E65" s="176"/>
      <c r="F65" s="176"/>
      <c r="G65" s="176"/>
      <c r="H65" s="176"/>
      <c r="I65" s="176"/>
      <c r="J65" s="177">
        <f>J330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99</v>
      </c>
      <c r="E66" s="176"/>
      <c r="F66" s="176"/>
      <c r="G66" s="176"/>
      <c r="H66" s="176"/>
      <c r="I66" s="176"/>
      <c r="J66" s="177">
        <f>J364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100</v>
      </c>
      <c r="E67" s="176"/>
      <c r="F67" s="176"/>
      <c r="G67" s="176"/>
      <c r="H67" s="176"/>
      <c r="I67" s="176"/>
      <c r="J67" s="177">
        <f>J394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3"/>
      <c r="C68" s="174"/>
      <c r="D68" s="175" t="s">
        <v>101</v>
      </c>
      <c r="E68" s="176"/>
      <c r="F68" s="176"/>
      <c r="G68" s="176"/>
      <c r="H68" s="176"/>
      <c r="I68" s="176"/>
      <c r="J68" s="177">
        <f>J454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102</v>
      </c>
      <c r="E69" s="176"/>
      <c r="F69" s="176"/>
      <c r="G69" s="176"/>
      <c r="H69" s="176"/>
      <c r="I69" s="176"/>
      <c r="J69" s="177">
        <f>J457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103</v>
      </c>
      <c r="E70" s="176"/>
      <c r="F70" s="176"/>
      <c r="G70" s="176"/>
      <c r="H70" s="176"/>
      <c r="I70" s="176"/>
      <c r="J70" s="177">
        <f>J557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104</v>
      </c>
      <c r="E71" s="176"/>
      <c r="F71" s="176"/>
      <c r="G71" s="176"/>
      <c r="H71" s="176"/>
      <c r="I71" s="176"/>
      <c r="J71" s="177">
        <f>J567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7"/>
      <c r="C72" s="168"/>
      <c r="D72" s="169" t="s">
        <v>105</v>
      </c>
      <c r="E72" s="170"/>
      <c r="F72" s="170"/>
      <c r="G72" s="170"/>
      <c r="H72" s="170"/>
      <c r="I72" s="170"/>
      <c r="J72" s="171">
        <f>J569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3"/>
      <c r="C73" s="174"/>
      <c r="D73" s="175" t="s">
        <v>106</v>
      </c>
      <c r="E73" s="176"/>
      <c r="F73" s="176"/>
      <c r="G73" s="176"/>
      <c r="H73" s="176"/>
      <c r="I73" s="176"/>
      <c r="J73" s="177">
        <f>J570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107</v>
      </c>
      <c r="E74" s="176"/>
      <c r="F74" s="176"/>
      <c r="G74" s="176"/>
      <c r="H74" s="176"/>
      <c r="I74" s="176"/>
      <c r="J74" s="177">
        <f>J591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108</v>
      </c>
      <c r="E75" s="176"/>
      <c r="F75" s="176"/>
      <c r="G75" s="176"/>
      <c r="H75" s="176"/>
      <c r="I75" s="176"/>
      <c r="J75" s="177">
        <f>J596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109</v>
      </c>
      <c r="E76" s="176"/>
      <c r="F76" s="176"/>
      <c r="G76" s="176"/>
      <c r="H76" s="176"/>
      <c r="I76" s="176"/>
      <c r="J76" s="177">
        <f>J604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110</v>
      </c>
      <c r="E77" s="176"/>
      <c r="F77" s="176"/>
      <c r="G77" s="176"/>
      <c r="H77" s="176"/>
      <c r="I77" s="176"/>
      <c r="J77" s="177">
        <f>J627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111</v>
      </c>
      <c r="E78" s="176"/>
      <c r="F78" s="176"/>
      <c r="G78" s="176"/>
      <c r="H78" s="176"/>
      <c r="I78" s="176"/>
      <c r="J78" s="177">
        <f>J631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112</v>
      </c>
      <c r="E79" s="176"/>
      <c r="F79" s="176"/>
      <c r="G79" s="176"/>
      <c r="H79" s="176"/>
      <c r="I79" s="176"/>
      <c r="J79" s="177">
        <f>J677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113</v>
      </c>
      <c r="E80" s="176"/>
      <c r="F80" s="176"/>
      <c r="G80" s="176"/>
      <c r="H80" s="176"/>
      <c r="I80" s="176"/>
      <c r="J80" s="177">
        <f>J686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114</v>
      </c>
      <c r="E81" s="176"/>
      <c r="F81" s="176"/>
      <c r="G81" s="176"/>
      <c r="H81" s="176"/>
      <c r="I81" s="176"/>
      <c r="J81" s="177">
        <f>J822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115</v>
      </c>
      <c r="E82" s="176"/>
      <c r="F82" s="176"/>
      <c r="G82" s="176"/>
      <c r="H82" s="176"/>
      <c r="I82" s="176"/>
      <c r="J82" s="177">
        <f>J846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116</v>
      </c>
      <c r="E83" s="176"/>
      <c r="F83" s="176"/>
      <c r="G83" s="176"/>
      <c r="H83" s="176"/>
      <c r="I83" s="176"/>
      <c r="J83" s="177">
        <f>J853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117</v>
      </c>
      <c r="E84" s="176"/>
      <c r="F84" s="176"/>
      <c r="G84" s="176"/>
      <c r="H84" s="176"/>
      <c r="I84" s="176"/>
      <c r="J84" s="177">
        <f>J998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118</v>
      </c>
      <c r="E85" s="176"/>
      <c r="F85" s="176"/>
      <c r="G85" s="176"/>
      <c r="H85" s="176"/>
      <c r="I85" s="176"/>
      <c r="J85" s="177">
        <f>J1029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3"/>
      <c r="C86" s="174"/>
      <c r="D86" s="175" t="s">
        <v>119</v>
      </c>
      <c r="E86" s="176"/>
      <c r="F86" s="176"/>
      <c r="G86" s="176"/>
      <c r="H86" s="176"/>
      <c r="I86" s="176"/>
      <c r="J86" s="177">
        <f>J1102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3"/>
      <c r="C87" s="174"/>
      <c r="D87" s="175" t="s">
        <v>120</v>
      </c>
      <c r="E87" s="176"/>
      <c r="F87" s="176"/>
      <c r="G87" s="176"/>
      <c r="H87" s="176"/>
      <c r="I87" s="176"/>
      <c r="J87" s="177">
        <f>J1183</f>
        <v>0</v>
      </c>
      <c r="K87" s="174"/>
      <c r="L87" s="17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3" s="2" customFormat="1" ht="6.96" customHeight="1">
      <c r="A93" s="40"/>
      <c r="B93" s="63"/>
      <c r="C93" s="64"/>
      <c r="D93" s="64"/>
      <c r="E93" s="64"/>
      <c r="F93" s="64"/>
      <c r="G93" s="64"/>
      <c r="H93" s="64"/>
      <c r="I93" s="64"/>
      <c r="J93" s="64"/>
      <c r="K93" s="64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4.96" customHeight="1">
      <c r="A94" s="40"/>
      <c r="B94" s="41"/>
      <c r="C94" s="25" t="s">
        <v>121</v>
      </c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16</v>
      </c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6.5" customHeight="1">
      <c r="A97" s="40"/>
      <c r="B97" s="41"/>
      <c r="C97" s="42"/>
      <c r="D97" s="42"/>
      <c r="E97" s="162" t="str">
        <f>E7</f>
        <v>Sanatorium Jablunkov - úprava lůžkového oddělení II etapa</v>
      </c>
      <c r="F97" s="34"/>
      <c r="G97" s="34"/>
      <c r="H97" s="34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87</v>
      </c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71" t="str">
        <f>E9</f>
        <v>ET 2 - Etapa 2. stavební úpravy ve 3.NP</v>
      </c>
      <c r="F99" s="42"/>
      <c r="G99" s="42"/>
      <c r="H99" s="42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2" customHeight="1">
      <c r="A101" s="40"/>
      <c r="B101" s="41"/>
      <c r="C101" s="34" t="s">
        <v>21</v>
      </c>
      <c r="D101" s="42"/>
      <c r="E101" s="42"/>
      <c r="F101" s="29" t="str">
        <f>F12</f>
        <v>Jablunkov</v>
      </c>
      <c r="G101" s="42"/>
      <c r="H101" s="42"/>
      <c r="I101" s="34" t="s">
        <v>23</v>
      </c>
      <c r="J101" s="74" t="str">
        <f>IF(J12="","",J12)</f>
        <v>13.6.2017</v>
      </c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25.65" customHeight="1">
      <c r="A103" s="40"/>
      <c r="B103" s="41"/>
      <c r="C103" s="34" t="s">
        <v>25</v>
      </c>
      <c r="D103" s="42"/>
      <c r="E103" s="42"/>
      <c r="F103" s="29" t="str">
        <f>E15</f>
        <v>AF Projekt s.r.o.</v>
      </c>
      <c r="G103" s="42"/>
      <c r="H103" s="42"/>
      <c r="I103" s="34" t="s">
        <v>31</v>
      </c>
      <c r="J103" s="38" t="str">
        <f>E21</f>
        <v>Ing.arch. Dušan Ferenc</v>
      </c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5.15" customHeight="1">
      <c r="A104" s="40"/>
      <c r="B104" s="41"/>
      <c r="C104" s="34" t="s">
        <v>29</v>
      </c>
      <c r="D104" s="42"/>
      <c r="E104" s="42"/>
      <c r="F104" s="29" t="str">
        <f>IF(E18="","",E18)</f>
        <v>Vyplň údaj</v>
      </c>
      <c r="G104" s="42"/>
      <c r="H104" s="42"/>
      <c r="I104" s="34" t="s">
        <v>34</v>
      </c>
      <c r="J104" s="38" t="str">
        <f>E24</f>
        <v>Ing. Urbanová</v>
      </c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0.32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13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11" customFormat="1" ht="29.28" customHeight="1">
      <c r="A106" s="179"/>
      <c r="B106" s="180"/>
      <c r="C106" s="181" t="s">
        <v>122</v>
      </c>
      <c r="D106" s="182" t="s">
        <v>57</v>
      </c>
      <c r="E106" s="182" t="s">
        <v>53</v>
      </c>
      <c r="F106" s="182" t="s">
        <v>54</v>
      </c>
      <c r="G106" s="182" t="s">
        <v>123</v>
      </c>
      <c r="H106" s="182" t="s">
        <v>124</v>
      </c>
      <c r="I106" s="182" t="s">
        <v>125</v>
      </c>
      <c r="J106" s="182" t="s">
        <v>91</v>
      </c>
      <c r="K106" s="183" t="s">
        <v>126</v>
      </c>
      <c r="L106" s="184"/>
      <c r="M106" s="94" t="s">
        <v>19</v>
      </c>
      <c r="N106" s="95" t="s">
        <v>42</v>
      </c>
      <c r="O106" s="95" t="s">
        <v>127</v>
      </c>
      <c r="P106" s="95" t="s">
        <v>128</v>
      </c>
      <c r="Q106" s="95" t="s">
        <v>129</v>
      </c>
      <c r="R106" s="95" t="s">
        <v>130</v>
      </c>
      <c r="S106" s="95" t="s">
        <v>131</v>
      </c>
      <c r="T106" s="96" t="s">
        <v>132</v>
      </c>
      <c r="U106" s="179"/>
      <c r="V106" s="179"/>
      <c r="W106" s="179"/>
      <c r="X106" s="179"/>
      <c r="Y106" s="179"/>
      <c r="Z106" s="179"/>
      <c r="AA106" s="179"/>
      <c r="AB106" s="179"/>
      <c r="AC106" s="179"/>
      <c r="AD106" s="179"/>
      <c r="AE106" s="179"/>
    </row>
    <row r="107" s="2" customFormat="1" ht="22.8" customHeight="1">
      <c r="A107" s="40"/>
      <c r="B107" s="41"/>
      <c r="C107" s="101" t="s">
        <v>133</v>
      </c>
      <c r="D107" s="42"/>
      <c r="E107" s="42"/>
      <c r="F107" s="42"/>
      <c r="G107" s="42"/>
      <c r="H107" s="42"/>
      <c r="I107" s="42"/>
      <c r="J107" s="185">
        <f>BK107</f>
        <v>0</v>
      </c>
      <c r="K107" s="42"/>
      <c r="L107" s="46"/>
      <c r="M107" s="97"/>
      <c r="N107" s="186"/>
      <c r="O107" s="98"/>
      <c r="P107" s="187">
        <f>P108+P569</f>
        <v>0</v>
      </c>
      <c r="Q107" s="98"/>
      <c r="R107" s="187">
        <f>R108+R569</f>
        <v>550.90739544999997</v>
      </c>
      <c r="S107" s="98"/>
      <c r="T107" s="188">
        <f>T108+T569</f>
        <v>484.30179350000003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71</v>
      </c>
      <c r="AU107" s="19" t="s">
        <v>92</v>
      </c>
      <c r="BK107" s="189">
        <f>BK108+BK569</f>
        <v>0</v>
      </c>
    </row>
    <row r="108" s="12" customFormat="1" ht="25.92" customHeight="1">
      <c r="A108" s="12"/>
      <c r="B108" s="190"/>
      <c r="C108" s="191"/>
      <c r="D108" s="192" t="s">
        <v>71</v>
      </c>
      <c r="E108" s="193" t="s">
        <v>134</v>
      </c>
      <c r="F108" s="193" t="s">
        <v>135</v>
      </c>
      <c r="G108" s="191"/>
      <c r="H108" s="191"/>
      <c r="I108" s="194"/>
      <c r="J108" s="195">
        <f>BK108</f>
        <v>0</v>
      </c>
      <c r="K108" s="191"/>
      <c r="L108" s="196"/>
      <c r="M108" s="197"/>
      <c r="N108" s="198"/>
      <c r="O108" s="198"/>
      <c r="P108" s="199">
        <f>P109+P129+P147+P313+P330+P364+P394+P457+P557+P567</f>
        <v>0</v>
      </c>
      <c r="Q108" s="198"/>
      <c r="R108" s="199">
        <f>R109+R129+R147+R313+R330+R364+R394+R457+R557+R567</f>
        <v>510.05841111000001</v>
      </c>
      <c r="S108" s="198"/>
      <c r="T108" s="200">
        <f>T109+T129+T147+T313+T330+T364+T394+T457+T557+T567</f>
        <v>472.60777800000005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80</v>
      </c>
      <c r="AT108" s="202" t="s">
        <v>71</v>
      </c>
      <c r="AU108" s="202" t="s">
        <v>72</v>
      </c>
      <c r="AY108" s="201" t="s">
        <v>136</v>
      </c>
      <c r="BK108" s="203">
        <f>BK109+BK129+BK147+BK313+BK330+BK364+BK394+BK457+BK557+BK567</f>
        <v>0</v>
      </c>
    </row>
    <row r="109" s="12" customFormat="1" ht="22.8" customHeight="1">
      <c r="A109" s="12"/>
      <c r="B109" s="190"/>
      <c r="C109" s="191"/>
      <c r="D109" s="192" t="s">
        <v>71</v>
      </c>
      <c r="E109" s="204" t="s">
        <v>137</v>
      </c>
      <c r="F109" s="204" t="s">
        <v>138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SUM(P110:P128)</f>
        <v>0</v>
      </c>
      <c r="Q109" s="198"/>
      <c r="R109" s="199">
        <f>SUM(R110:R128)</f>
        <v>89.106950980000008</v>
      </c>
      <c r="S109" s="198"/>
      <c r="T109" s="200">
        <f>SUM(T110:T128)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80</v>
      </c>
      <c r="AT109" s="202" t="s">
        <v>71</v>
      </c>
      <c r="AU109" s="202" t="s">
        <v>80</v>
      </c>
      <c r="AY109" s="201" t="s">
        <v>136</v>
      </c>
      <c r="BK109" s="203">
        <f>SUM(BK110:BK128)</f>
        <v>0</v>
      </c>
    </row>
    <row r="110" s="2" customFormat="1" ht="24.15" customHeight="1">
      <c r="A110" s="40"/>
      <c r="B110" s="41"/>
      <c r="C110" s="206" t="s">
        <v>80</v>
      </c>
      <c r="D110" s="206" t="s">
        <v>139</v>
      </c>
      <c r="E110" s="207" t="s">
        <v>140</v>
      </c>
      <c r="F110" s="208" t="s">
        <v>141</v>
      </c>
      <c r="G110" s="209" t="s">
        <v>142</v>
      </c>
      <c r="H110" s="210">
        <v>0.73999999999999999</v>
      </c>
      <c r="I110" s="211"/>
      <c r="J110" s="212">
        <f>ROUND(I110*H110,2)</f>
        <v>0</v>
      </c>
      <c r="K110" s="208" t="s">
        <v>143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1.0900000000000001</v>
      </c>
      <c r="R110" s="215">
        <f>Q110*H110</f>
        <v>0.80660000000000009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144</v>
      </c>
      <c r="AT110" s="217" t="s">
        <v>139</v>
      </c>
      <c r="AU110" s="217" t="s">
        <v>82</v>
      </c>
      <c r="AY110" s="19" t="s">
        <v>136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144</v>
      </c>
      <c r="BM110" s="217" t="s">
        <v>145</v>
      </c>
    </row>
    <row r="111" s="13" customFormat="1">
      <c r="A111" s="13"/>
      <c r="B111" s="219"/>
      <c r="C111" s="220"/>
      <c r="D111" s="221" t="s">
        <v>146</v>
      </c>
      <c r="E111" s="222" t="s">
        <v>19</v>
      </c>
      <c r="F111" s="223" t="s">
        <v>147</v>
      </c>
      <c r="G111" s="220"/>
      <c r="H111" s="222" t="s">
        <v>19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146</v>
      </c>
      <c r="AU111" s="229" t="s">
        <v>82</v>
      </c>
      <c r="AV111" s="13" t="s">
        <v>80</v>
      </c>
      <c r="AW111" s="13" t="s">
        <v>33</v>
      </c>
      <c r="AX111" s="13" t="s">
        <v>72</v>
      </c>
      <c r="AY111" s="229" t="s">
        <v>136</v>
      </c>
    </row>
    <row r="112" s="14" customFormat="1">
      <c r="A112" s="14"/>
      <c r="B112" s="230"/>
      <c r="C112" s="231"/>
      <c r="D112" s="221" t="s">
        <v>146</v>
      </c>
      <c r="E112" s="232" t="s">
        <v>19</v>
      </c>
      <c r="F112" s="233" t="s">
        <v>148</v>
      </c>
      <c r="G112" s="231"/>
      <c r="H112" s="234">
        <v>0.38200000000000001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146</v>
      </c>
      <c r="AU112" s="240" t="s">
        <v>82</v>
      </c>
      <c r="AV112" s="14" t="s">
        <v>82</v>
      </c>
      <c r="AW112" s="14" t="s">
        <v>33</v>
      </c>
      <c r="AX112" s="14" t="s">
        <v>72</v>
      </c>
      <c r="AY112" s="240" t="s">
        <v>136</v>
      </c>
    </row>
    <row r="113" s="14" customFormat="1">
      <c r="A113" s="14"/>
      <c r="B113" s="230"/>
      <c r="C113" s="231"/>
      <c r="D113" s="221" t="s">
        <v>146</v>
      </c>
      <c r="E113" s="232" t="s">
        <v>19</v>
      </c>
      <c r="F113" s="233" t="s">
        <v>149</v>
      </c>
      <c r="G113" s="231"/>
      <c r="H113" s="234">
        <v>0.33600000000000002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146</v>
      </c>
      <c r="AU113" s="240" t="s">
        <v>82</v>
      </c>
      <c r="AV113" s="14" t="s">
        <v>82</v>
      </c>
      <c r="AW113" s="14" t="s">
        <v>33</v>
      </c>
      <c r="AX113" s="14" t="s">
        <v>72</v>
      </c>
      <c r="AY113" s="240" t="s">
        <v>136</v>
      </c>
    </row>
    <row r="114" s="14" customFormat="1">
      <c r="A114" s="14"/>
      <c r="B114" s="230"/>
      <c r="C114" s="231"/>
      <c r="D114" s="221" t="s">
        <v>146</v>
      </c>
      <c r="E114" s="232" t="s">
        <v>19</v>
      </c>
      <c r="F114" s="233" t="s">
        <v>150</v>
      </c>
      <c r="G114" s="231"/>
      <c r="H114" s="234">
        <v>0.021999999999999999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146</v>
      </c>
      <c r="AU114" s="240" t="s">
        <v>82</v>
      </c>
      <c r="AV114" s="14" t="s">
        <v>82</v>
      </c>
      <c r="AW114" s="14" t="s">
        <v>33</v>
      </c>
      <c r="AX114" s="14" t="s">
        <v>72</v>
      </c>
      <c r="AY114" s="240" t="s">
        <v>136</v>
      </c>
    </row>
    <row r="115" s="15" customFormat="1">
      <c r="A115" s="15"/>
      <c r="B115" s="241"/>
      <c r="C115" s="242"/>
      <c r="D115" s="221" t="s">
        <v>146</v>
      </c>
      <c r="E115" s="243" t="s">
        <v>19</v>
      </c>
      <c r="F115" s="244" t="s">
        <v>151</v>
      </c>
      <c r="G115" s="242"/>
      <c r="H115" s="245">
        <v>0.73999999999999999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1" t="s">
        <v>146</v>
      </c>
      <c r="AU115" s="251" t="s">
        <v>82</v>
      </c>
      <c r="AV115" s="15" t="s">
        <v>144</v>
      </c>
      <c r="AW115" s="15" t="s">
        <v>33</v>
      </c>
      <c r="AX115" s="15" t="s">
        <v>80</v>
      </c>
      <c r="AY115" s="251" t="s">
        <v>136</v>
      </c>
    </row>
    <row r="116" s="2" customFormat="1" ht="37.8" customHeight="1">
      <c r="A116" s="40"/>
      <c r="B116" s="41"/>
      <c r="C116" s="206" t="s">
        <v>82</v>
      </c>
      <c r="D116" s="206" t="s">
        <v>139</v>
      </c>
      <c r="E116" s="207" t="s">
        <v>152</v>
      </c>
      <c r="F116" s="208" t="s">
        <v>153</v>
      </c>
      <c r="G116" s="209" t="s">
        <v>154</v>
      </c>
      <c r="H116" s="210">
        <v>810.90200000000004</v>
      </c>
      <c r="I116" s="211"/>
      <c r="J116" s="212">
        <f>ROUND(I116*H116,2)</f>
        <v>0</v>
      </c>
      <c r="K116" s="208" t="s">
        <v>143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0.10359</v>
      </c>
      <c r="R116" s="215">
        <f>Q116*H116</f>
        <v>84.001338180000005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144</v>
      </c>
      <c r="AT116" s="217" t="s">
        <v>139</v>
      </c>
      <c r="AU116" s="217" t="s">
        <v>82</v>
      </c>
      <c r="AY116" s="19" t="s">
        <v>136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144</v>
      </c>
      <c r="BM116" s="217" t="s">
        <v>155</v>
      </c>
    </row>
    <row r="117" s="13" customFormat="1">
      <c r="A117" s="13"/>
      <c r="B117" s="219"/>
      <c r="C117" s="220"/>
      <c r="D117" s="221" t="s">
        <v>146</v>
      </c>
      <c r="E117" s="222" t="s">
        <v>19</v>
      </c>
      <c r="F117" s="223" t="s">
        <v>156</v>
      </c>
      <c r="G117" s="220"/>
      <c r="H117" s="222" t="s">
        <v>19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146</v>
      </c>
      <c r="AU117" s="229" t="s">
        <v>82</v>
      </c>
      <c r="AV117" s="13" t="s">
        <v>80</v>
      </c>
      <c r="AW117" s="13" t="s">
        <v>33</v>
      </c>
      <c r="AX117" s="13" t="s">
        <v>72</v>
      </c>
      <c r="AY117" s="229" t="s">
        <v>136</v>
      </c>
    </row>
    <row r="118" s="14" customFormat="1">
      <c r="A118" s="14"/>
      <c r="B118" s="230"/>
      <c r="C118" s="231"/>
      <c r="D118" s="221" t="s">
        <v>146</v>
      </c>
      <c r="E118" s="232" t="s">
        <v>19</v>
      </c>
      <c r="F118" s="233" t="s">
        <v>157</v>
      </c>
      <c r="G118" s="231"/>
      <c r="H118" s="234">
        <v>262.92000000000002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146</v>
      </c>
      <c r="AU118" s="240" t="s">
        <v>82</v>
      </c>
      <c r="AV118" s="14" t="s">
        <v>82</v>
      </c>
      <c r="AW118" s="14" t="s">
        <v>33</v>
      </c>
      <c r="AX118" s="14" t="s">
        <v>72</v>
      </c>
      <c r="AY118" s="240" t="s">
        <v>136</v>
      </c>
    </row>
    <row r="119" s="14" customFormat="1">
      <c r="A119" s="14"/>
      <c r="B119" s="230"/>
      <c r="C119" s="231"/>
      <c r="D119" s="221" t="s">
        <v>146</v>
      </c>
      <c r="E119" s="232" t="s">
        <v>19</v>
      </c>
      <c r="F119" s="233" t="s">
        <v>158</v>
      </c>
      <c r="G119" s="231"/>
      <c r="H119" s="234">
        <v>113.47799999999999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146</v>
      </c>
      <c r="AU119" s="240" t="s">
        <v>82</v>
      </c>
      <c r="AV119" s="14" t="s">
        <v>82</v>
      </c>
      <c r="AW119" s="14" t="s">
        <v>33</v>
      </c>
      <c r="AX119" s="14" t="s">
        <v>72</v>
      </c>
      <c r="AY119" s="240" t="s">
        <v>136</v>
      </c>
    </row>
    <row r="120" s="14" customFormat="1">
      <c r="A120" s="14"/>
      <c r="B120" s="230"/>
      <c r="C120" s="231"/>
      <c r="D120" s="221" t="s">
        <v>146</v>
      </c>
      <c r="E120" s="232" t="s">
        <v>19</v>
      </c>
      <c r="F120" s="233" t="s">
        <v>159</v>
      </c>
      <c r="G120" s="231"/>
      <c r="H120" s="234">
        <v>38.340000000000003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146</v>
      </c>
      <c r="AU120" s="240" t="s">
        <v>82</v>
      </c>
      <c r="AV120" s="14" t="s">
        <v>82</v>
      </c>
      <c r="AW120" s="14" t="s">
        <v>33</v>
      </c>
      <c r="AX120" s="14" t="s">
        <v>72</v>
      </c>
      <c r="AY120" s="240" t="s">
        <v>136</v>
      </c>
    </row>
    <row r="121" s="14" customFormat="1">
      <c r="A121" s="14"/>
      <c r="B121" s="230"/>
      <c r="C121" s="231"/>
      <c r="D121" s="221" t="s">
        <v>146</v>
      </c>
      <c r="E121" s="232" t="s">
        <v>19</v>
      </c>
      <c r="F121" s="233" t="s">
        <v>160</v>
      </c>
      <c r="G121" s="231"/>
      <c r="H121" s="234">
        <v>34.155000000000001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146</v>
      </c>
      <c r="AU121" s="240" t="s">
        <v>82</v>
      </c>
      <c r="AV121" s="14" t="s">
        <v>82</v>
      </c>
      <c r="AW121" s="14" t="s">
        <v>33</v>
      </c>
      <c r="AX121" s="14" t="s">
        <v>72</v>
      </c>
      <c r="AY121" s="240" t="s">
        <v>136</v>
      </c>
    </row>
    <row r="122" s="14" customFormat="1">
      <c r="A122" s="14"/>
      <c r="B122" s="230"/>
      <c r="C122" s="231"/>
      <c r="D122" s="221" t="s">
        <v>146</v>
      </c>
      <c r="E122" s="232" t="s">
        <v>19</v>
      </c>
      <c r="F122" s="233" t="s">
        <v>161</v>
      </c>
      <c r="G122" s="231"/>
      <c r="H122" s="234">
        <v>362.00900000000001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146</v>
      </c>
      <c r="AU122" s="240" t="s">
        <v>82</v>
      </c>
      <c r="AV122" s="14" t="s">
        <v>82</v>
      </c>
      <c r="AW122" s="14" t="s">
        <v>33</v>
      </c>
      <c r="AX122" s="14" t="s">
        <v>72</v>
      </c>
      <c r="AY122" s="240" t="s">
        <v>136</v>
      </c>
    </row>
    <row r="123" s="15" customFormat="1">
      <c r="A123" s="15"/>
      <c r="B123" s="241"/>
      <c r="C123" s="242"/>
      <c r="D123" s="221" t="s">
        <v>146</v>
      </c>
      <c r="E123" s="243" t="s">
        <v>19</v>
      </c>
      <c r="F123" s="244" t="s">
        <v>151</v>
      </c>
      <c r="G123" s="242"/>
      <c r="H123" s="245">
        <v>810.90200000000004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1" t="s">
        <v>146</v>
      </c>
      <c r="AU123" s="251" t="s">
        <v>82</v>
      </c>
      <c r="AV123" s="15" t="s">
        <v>144</v>
      </c>
      <c r="AW123" s="15" t="s">
        <v>33</v>
      </c>
      <c r="AX123" s="15" t="s">
        <v>80</v>
      </c>
      <c r="AY123" s="251" t="s">
        <v>136</v>
      </c>
    </row>
    <row r="124" s="2" customFormat="1" ht="24.15" customHeight="1">
      <c r="A124" s="40"/>
      <c r="B124" s="41"/>
      <c r="C124" s="206" t="s">
        <v>137</v>
      </c>
      <c r="D124" s="206" t="s">
        <v>139</v>
      </c>
      <c r="E124" s="207" t="s">
        <v>162</v>
      </c>
      <c r="F124" s="208" t="s">
        <v>163</v>
      </c>
      <c r="G124" s="209" t="s">
        <v>164</v>
      </c>
      <c r="H124" s="210">
        <v>149.09999999999999</v>
      </c>
      <c r="I124" s="211"/>
      <c r="J124" s="212">
        <f>ROUND(I124*H124,2)</f>
        <v>0</v>
      </c>
      <c r="K124" s="208" t="s">
        <v>143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0.00020000000000000001</v>
      </c>
      <c r="R124" s="215">
        <f>Q124*H124</f>
        <v>0.029819999999999999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144</v>
      </c>
      <c r="AT124" s="217" t="s">
        <v>139</v>
      </c>
      <c r="AU124" s="217" t="s">
        <v>82</v>
      </c>
      <c r="AY124" s="19" t="s">
        <v>136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144</v>
      </c>
      <c r="BM124" s="217" t="s">
        <v>165</v>
      </c>
    </row>
    <row r="125" s="14" customFormat="1">
      <c r="A125" s="14"/>
      <c r="B125" s="230"/>
      <c r="C125" s="231"/>
      <c r="D125" s="221" t="s">
        <v>146</v>
      </c>
      <c r="E125" s="232" t="s">
        <v>19</v>
      </c>
      <c r="F125" s="233" t="s">
        <v>166</v>
      </c>
      <c r="G125" s="231"/>
      <c r="H125" s="234">
        <v>149.09999999999999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146</v>
      </c>
      <c r="AU125" s="240" t="s">
        <v>82</v>
      </c>
      <c r="AV125" s="14" t="s">
        <v>82</v>
      </c>
      <c r="AW125" s="14" t="s">
        <v>33</v>
      </c>
      <c r="AX125" s="14" t="s">
        <v>80</v>
      </c>
      <c r="AY125" s="240" t="s">
        <v>136</v>
      </c>
    </row>
    <row r="126" s="2" customFormat="1" ht="37.8" customHeight="1">
      <c r="A126" s="40"/>
      <c r="B126" s="41"/>
      <c r="C126" s="206" t="s">
        <v>144</v>
      </c>
      <c r="D126" s="206" t="s">
        <v>139</v>
      </c>
      <c r="E126" s="207" t="s">
        <v>167</v>
      </c>
      <c r="F126" s="208" t="s">
        <v>168</v>
      </c>
      <c r="G126" s="209" t="s">
        <v>154</v>
      </c>
      <c r="H126" s="210">
        <v>23.960000000000001</v>
      </c>
      <c r="I126" s="211"/>
      <c r="J126" s="212">
        <f>ROUND(I126*H126,2)</f>
        <v>0</v>
      </c>
      <c r="K126" s="208" t="s">
        <v>143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0.17818000000000001</v>
      </c>
      <c r="R126" s="215">
        <f>Q126*H126</f>
        <v>4.2691927999999999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144</v>
      </c>
      <c r="AT126" s="217" t="s">
        <v>139</v>
      </c>
      <c r="AU126" s="217" t="s">
        <v>82</v>
      </c>
      <c r="AY126" s="19" t="s">
        <v>136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144</v>
      </c>
      <c r="BM126" s="217" t="s">
        <v>169</v>
      </c>
    </row>
    <row r="127" s="13" customFormat="1">
      <c r="A127" s="13"/>
      <c r="B127" s="219"/>
      <c r="C127" s="220"/>
      <c r="D127" s="221" t="s">
        <v>146</v>
      </c>
      <c r="E127" s="222" t="s">
        <v>19</v>
      </c>
      <c r="F127" s="223" t="s">
        <v>170</v>
      </c>
      <c r="G127" s="220"/>
      <c r="H127" s="222" t="s">
        <v>19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146</v>
      </c>
      <c r="AU127" s="229" t="s">
        <v>82</v>
      </c>
      <c r="AV127" s="13" t="s">
        <v>80</v>
      </c>
      <c r="AW127" s="13" t="s">
        <v>33</v>
      </c>
      <c r="AX127" s="13" t="s">
        <v>72</v>
      </c>
      <c r="AY127" s="229" t="s">
        <v>136</v>
      </c>
    </row>
    <row r="128" s="14" customFormat="1">
      <c r="A128" s="14"/>
      <c r="B128" s="230"/>
      <c r="C128" s="231"/>
      <c r="D128" s="221" t="s">
        <v>146</v>
      </c>
      <c r="E128" s="232" t="s">
        <v>19</v>
      </c>
      <c r="F128" s="233" t="s">
        <v>171</v>
      </c>
      <c r="G128" s="231"/>
      <c r="H128" s="234">
        <v>23.960000000000001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0" t="s">
        <v>146</v>
      </c>
      <c r="AU128" s="240" t="s">
        <v>82</v>
      </c>
      <c r="AV128" s="14" t="s">
        <v>82</v>
      </c>
      <c r="AW128" s="14" t="s">
        <v>33</v>
      </c>
      <c r="AX128" s="14" t="s">
        <v>80</v>
      </c>
      <c r="AY128" s="240" t="s">
        <v>136</v>
      </c>
    </row>
    <row r="129" s="12" customFormat="1" ht="22.8" customHeight="1">
      <c r="A129" s="12"/>
      <c r="B129" s="190"/>
      <c r="C129" s="191"/>
      <c r="D129" s="192" t="s">
        <v>71</v>
      </c>
      <c r="E129" s="204" t="s">
        <v>172</v>
      </c>
      <c r="F129" s="204" t="s">
        <v>173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SUM(P130:P146)</f>
        <v>0</v>
      </c>
      <c r="Q129" s="198"/>
      <c r="R129" s="199">
        <f>SUM(R130:R146)</f>
        <v>153.42180503999998</v>
      </c>
      <c r="S129" s="198"/>
      <c r="T129" s="200">
        <f>SUM(T130:T146)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80</v>
      </c>
      <c r="AT129" s="202" t="s">
        <v>71</v>
      </c>
      <c r="AU129" s="202" t="s">
        <v>80</v>
      </c>
      <c r="AY129" s="201" t="s">
        <v>136</v>
      </c>
      <c r="BK129" s="203">
        <f>SUM(BK130:BK146)</f>
        <v>0</v>
      </c>
    </row>
    <row r="130" s="2" customFormat="1" ht="14.4" customHeight="1">
      <c r="A130" s="40"/>
      <c r="B130" s="41"/>
      <c r="C130" s="206" t="s">
        <v>174</v>
      </c>
      <c r="D130" s="206" t="s">
        <v>139</v>
      </c>
      <c r="E130" s="207" t="s">
        <v>175</v>
      </c>
      <c r="F130" s="208" t="s">
        <v>176</v>
      </c>
      <c r="G130" s="209" t="s">
        <v>154</v>
      </c>
      <c r="H130" s="210">
        <v>49.5</v>
      </c>
      <c r="I130" s="211"/>
      <c r="J130" s="212">
        <f>ROUND(I130*H130,2)</f>
        <v>0</v>
      </c>
      <c r="K130" s="208" t="s">
        <v>143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0.040000000000000001</v>
      </c>
      <c r="R130" s="215">
        <f>Q130*H130</f>
        <v>1.98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144</v>
      </c>
      <c r="AT130" s="217" t="s">
        <v>139</v>
      </c>
      <c r="AU130" s="217" t="s">
        <v>82</v>
      </c>
      <c r="AY130" s="19" t="s">
        <v>136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144</v>
      </c>
      <c r="BM130" s="217" t="s">
        <v>177</v>
      </c>
    </row>
    <row r="131" s="14" customFormat="1">
      <c r="A131" s="14"/>
      <c r="B131" s="230"/>
      <c r="C131" s="231"/>
      <c r="D131" s="221" t="s">
        <v>146</v>
      </c>
      <c r="E131" s="232" t="s">
        <v>19</v>
      </c>
      <c r="F131" s="233" t="s">
        <v>178</v>
      </c>
      <c r="G131" s="231"/>
      <c r="H131" s="234">
        <v>49.5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146</v>
      </c>
      <c r="AU131" s="240" t="s">
        <v>82</v>
      </c>
      <c r="AV131" s="14" t="s">
        <v>82</v>
      </c>
      <c r="AW131" s="14" t="s">
        <v>33</v>
      </c>
      <c r="AX131" s="14" t="s">
        <v>80</v>
      </c>
      <c r="AY131" s="240" t="s">
        <v>136</v>
      </c>
    </row>
    <row r="132" s="2" customFormat="1" ht="14.4" customHeight="1">
      <c r="A132" s="40"/>
      <c r="B132" s="41"/>
      <c r="C132" s="206" t="s">
        <v>172</v>
      </c>
      <c r="D132" s="206" t="s">
        <v>139</v>
      </c>
      <c r="E132" s="207" t="s">
        <v>179</v>
      </c>
      <c r="F132" s="208" t="s">
        <v>180</v>
      </c>
      <c r="G132" s="209" t="s">
        <v>154</v>
      </c>
      <c r="H132" s="210">
        <v>72</v>
      </c>
      <c r="I132" s="211"/>
      <c r="J132" s="212">
        <f>ROUND(I132*H132,2)</f>
        <v>0</v>
      </c>
      <c r="K132" s="208" t="s">
        <v>143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0.040000000000000001</v>
      </c>
      <c r="R132" s="215">
        <f>Q132*H132</f>
        <v>2.8799999999999999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144</v>
      </c>
      <c r="AT132" s="217" t="s">
        <v>139</v>
      </c>
      <c r="AU132" s="217" t="s">
        <v>82</v>
      </c>
      <c r="AY132" s="19" t="s">
        <v>136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144</v>
      </c>
      <c r="BM132" s="217" t="s">
        <v>181</v>
      </c>
    </row>
    <row r="133" s="13" customFormat="1">
      <c r="A133" s="13"/>
      <c r="B133" s="219"/>
      <c r="C133" s="220"/>
      <c r="D133" s="221" t="s">
        <v>146</v>
      </c>
      <c r="E133" s="222" t="s">
        <v>19</v>
      </c>
      <c r="F133" s="223" t="s">
        <v>182</v>
      </c>
      <c r="G133" s="220"/>
      <c r="H133" s="222" t="s">
        <v>19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146</v>
      </c>
      <c r="AU133" s="229" t="s">
        <v>82</v>
      </c>
      <c r="AV133" s="13" t="s">
        <v>80</v>
      </c>
      <c r="AW133" s="13" t="s">
        <v>33</v>
      </c>
      <c r="AX133" s="13" t="s">
        <v>72</v>
      </c>
      <c r="AY133" s="229" t="s">
        <v>136</v>
      </c>
    </row>
    <row r="134" s="14" customFormat="1">
      <c r="A134" s="14"/>
      <c r="B134" s="230"/>
      <c r="C134" s="231"/>
      <c r="D134" s="221" t="s">
        <v>146</v>
      </c>
      <c r="E134" s="232" t="s">
        <v>19</v>
      </c>
      <c r="F134" s="233" t="s">
        <v>183</v>
      </c>
      <c r="G134" s="231"/>
      <c r="H134" s="234">
        <v>72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146</v>
      </c>
      <c r="AU134" s="240" t="s">
        <v>82</v>
      </c>
      <c r="AV134" s="14" t="s">
        <v>82</v>
      </c>
      <c r="AW134" s="14" t="s">
        <v>33</v>
      </c>
      <c r="AX134" s="14" t="s">
        <v>80</v>
      </c>
      <c r="AY134" s="240" t="s">
        <v>136</v>
      </c>
    </row>
    <row r="135" s="2" customFormat="1" ht="24.15" customHeight="1">
      <c r="A135" s="40"/>
      <c r="B135" s="41"/>
      <c r="C135" s="206" t="s">
        <v>184</v>
      </c>
      <c r="D135" s="206" t="s">
        <v>139</v>
      </c>
      <c r="E135" s="207" t="s">
        <v>185</v>
      </c>
      <c r="F135" s="208" t="s">
        <v>186</v>
      </c>
      <c r="G135" s="209" t="s">
        <v>187</v>
      </c>
      <c r="H135" s="210">
        <v>65.069999999999993</v>
      </c>
      <c r="I135" s="211"/>
      <c r="J135" s="212">
        <f>ROUND(I135*H135,2)</f>
        <v>0</v>
      </c>
      <c r="K135" s="208" t="s">
        <v>143</v>
      </c>
      <c r="L135" s="46"/>
      <c r="M135" s="213" t="s">
        <v>19</v>
      </c>
      <c r="N135" s="214" t="s">
        <v>43</v>
      </c>
      <c r="O135" s="86"/>
      <c r="P135" s="215">
        <f>O135*H135</f>
        <v>0</v>
      </c>
      <c r="Q135" s="215">
        <v>2.2563399999999998</v>
      </c>
      <c r="R135" s="215">
        <f>Q135*H135</f>
        <v>146.82004379999998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144</v>
      </c>
      <c r="AT135" s="217" t="s">
        <v>139</v>
      </c>
      <c r="AU135" s="217" t="s">
        <v>82</v>
      </c>
      <c r="AY135" s="19" t="s">
        <v>136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80</v>
      </c>
      <c r="BK135" s="218">
        <f>ROUND(I135*H135,2)</f>
        <v>0</v>
      </c>
      <c r="BL135" s="19" t="s">
        <v>144</v>
      </c>
      <c r="BM135" s="217" t="s">
        <v>188</v>
      </c>
    </row>
    <row r="136" s="13" customFormat="1">
      <c r="A136" s="13"/>
      <c r="B136" s="219"/>
      <c r="C136" s="220"/>
      <c r="D136" s="221" t="s">
        <v>146</v>
      </c>
      <c r="E136" s="222" t="s">
        <v>19</v>
      </c>
      <c r="F136" s="223" t="s">
        <v>189</v>
      </c>
      <c r="G136" s="220"/>
      <c r="H136" s="222" t="s">
        <v>19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146</v>
      </c>
      <c r="AU136" s="229" t="s">
        <v>82</v>
      </c>
      <c r="AV136" s="13" t="s">
        <v>80</v>
      </c>
      <c r="AW136" s="13" t="s">
        <v>33</v>
      </c>
      <c r="AX136" s="13" t="s">
        <v>72</v>
      </c>
      <c r="AY136" s="229" t="s">
        <v>136</v>
      </c>
    </row>
    <row r="137" s="14" customFormat="1">
      <c r="A137" s="14"/>
      <c r="B137" s="230"/>
      <c r="C137" s="231"/>
      <c r="D137" s="221" t="s">
        <v>146</v>
      </c>
      <c r="E137" s="232" t="s">
        <v>19</v>
      </c>
      <c r="F137" s="233" t="s">
        <v>190</v>
      </c>
      <c r="G137" s="231"/>
      <c r="H137" s="234">
        <v>65.069999999999993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146</v>
      </c>
      <c r="AU137" s="240" t="s">
        <v>82</v>
      </c>
      <c r="AV137" s="14" t="s">
        <v>82</v>
      </c>
      <c r="AW137" s="14" t="s">
        <v>33</v>
      </c>
      <c r="AX137" s="14" t="s">
        <v>80</v>
      </c>
      <c r="AY137" s="240" t="s">
        <v>136</v>
      </c>
    </row>
    <row r="138" s="2" customFormat="1" ht="37.8" customHeight="1">
      <c r="A138" s="40"/>
      <c r="B138" s="41"/>
      <c r="C138" s="206" t="s">
        <v>191</v>
      </c>
      <c r="D138" s="206" t="s">
        <v>139</v>
      </c>
      <c r="E138" s="207" t="s">
        <v>192</v>
      </c>
      <c r="F138" s="208" t="s">
        <v>193</v>
      </c>
      <c r="G138" s="209" t="s">
        <v>187</v>
      </c>
      <c r="H138" s="210">
        <v>65.069999999999993</v>
      </c>
      <c r="I138" s="211"/>
      <c r="J138" s="212">
        <f>ROUND(I138*H138,2)</f>
        <v>0</v>
      </c>
      <c r="K138" s="208" t="s">
        <v>143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144</v>
      </c>
      <c r="AT138" s="217" t="s">
        <v>139</v>
      </c>
      <c r="AU138" s="217" t="s">
        <v>82</v>
      </c>
      <c r="AY138" s="19" t="s">
        <v>136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144</v>
      </c>
      <c r="BM138" s="217" t="s">
        <v>194</v>
      </c>
    </row>
    <row r="139" s="13" customFormat="1">
      <c r="A139" s="13"/>
      <c r="B139" s="219"/>
      <c r="C139" s="220"/>
      <c r="D139" s="221" t="s">
        <v>146</v>
      </c>
      <c r="E139" s="222" t="s">
        <v>19</v>
      </c>
      <c r="F139" s="223" t="s">
        <v>189</v>
      </c>
      <c r="G139" s="220"/>
      <c r="H139" s="222" t="s">
        <v>19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146</v>
      </c>
      <c r="AU139" s="229" t="s">
        <v>82</v>
      </c>
      <c r="AV139" s="13" t="s">
        <v>80</v>
      </c>
      <c r="AW139" s="13" t="s">
        <v>33</v>
      </c>
      <c r="AX139" s="13" t="s">
        <v>72</v>
      </c>
      <c r="AY139" s="229" t="s">
        <v>136</v>
      </c>
    </row>
    <row r="140" s="14" customFormat="1">
      <c r="A140" s="14"/>
      <c r="B140" s="230"/>
      <c r="C140" s="231"/>
      <c r="D140" s="221" t="s">
        <v>146</v>
      </c>
      <c r="E140" s="232" t="s">
        <v>19</v>
      </c>
      <c r="F140" s="233" t="s">
        <v>190</v>
      </c>
      <c r="G140" s="231"/>
      <c r="H140" s="234">
        <v>65.069999999999993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146</v>
      </c>
      <c r="AU140" s="240" t="s">
        <v>82</v>
      </c>
      <c r="AV140" s="14" t="s">
        <v>82</v>
      </c>
      <c r="AW140" s="14" t="s">
        <v>33</v>
      </c>
      <c r="AX140" s="14" t="s">
        <v>80</v>
      </c>
      <c r="AY140" s="240" t="s">
        <v>136</v>
      </c>
    </row>
    <row r="141" s="2" customFormat="1" ht="37.8" customHeight="1">
      <c r="A141" s="40"/>
      <c r="B141" s="41"/>
      <c r="C141" s="206" t="s">
        <v>195</v>
      </c>
      <c r="D141" s="206" t="s">
        <v>139</v>
      </c>
      <c r="E141" s="207" t="s">
        <v>196</v>
      </c>
      <c r="F141" s="208" t="s">
        <v>197</v>
      </c>
      <c r="G141" s="209" t="s">
        <v>187</v>
      </c>
      <c r="H141" s="210">
        <v>65.069999999999993</v>
      </c>
      <c r="I141" s="211"/>
      <c r="J141" s="212">
        <f>ROUND(I141*H141,2)</f>
        <v>0</v>
      </c>
      <c r="K141" s="208" t="s">
        <v>143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144</v>
      </c>
      <c r="AT141" s="217" t="s">
        <v>139</v>
      </c>
      <c r="AU141" s="217" t="s">
        <v>82</v>
      </c>
      <c r="AY141" s="19" t="s">
        <v>136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144</v>
      </c>
      <c r="BM141" s="217" t="s">
        <v>198</v>
      </c>
    </row>
    <row r="142" s="13" customFormat="1">
      <c r="A142" s="13"/>
      <c r="B142" s="219"/>
      <c r="C142" s="220"/>
      <c r="D142" s="221" t="s">
        <v>146</v>
      </c>
      <c r="E142" s="222" t="s">
        <v>19</v>
      </c>
      <c r="F142" s="223" t="s">
        <v>189</v>
      </c>
      <c r="G142" s="220"/>
      <c r="H142" s="222" t="s">
        <v>19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146</v>
      </c>
      <c r="AU142" s="229" t="s">
        <v>82</v>
      </c>
      <c r="AV142" s="13" t="s">
        <v>80</v>
      </c>
      <c r="AW142" s="13" t="s">
        <v>33</v>
      </c>
      <c r="AX142" s="13" t="s">
        <v>72</v>
      </c>
      <c r="AY142" s="229" t="s">
        <v>136</v>
      </c>
    </row>
    <row r="143" s="14" customFormat="1">
      <c r="A143" s="14"/>
      <c r="B143" s="230"/>
      <c r="C143" s="231"/>
      <c r="D143" s="221" t="s">
        <v>146</v>
      </c>
      <c r="E143" s="232" t="s">
        <v>19</v>
      </c>
      <c r="F143" s="233" t="s">
        <v>190</v>
      </c>
      <c r="G143" s="231"/>
      <c r="H143" s="234">
        <v>65.069999999999993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146</v>
      </c>
      <c r="AU143" s="240" t="s">
        <v>82</v>
      </c>
      <c r="AV143" s="14" t="s">
        <v>82</v>
      </c>
      <c r="AW143" s="14" t="s">
        <v>33</v>
      </c>
      <c r="AX143" s="14" t="s">
        <v>80</v>
      </c>
      <c r="AY143" s="240" t="s">
        <v>136</v>
      </c>
    </row>
    <row r="144" s="2" customFormat="1" ht="14.4" customHeight="1">
      <c r="A144" s="40"/>
      <c r="B144" s="41"/>
      <c r="C144" s="206" t="s">
        <v>199</v>
      </c>
      <c r="D144" s="206" t="s">
        <v>139</v>
      </c>
      <c r="E144" s="207" t="s">
        <v>200</v>
      </c>
      <c r="F144" s="208" t="s">
        <v>201</v>
      </c>
      <c r="G144" s="209" t="s">
        <v>142</v>
      </c>
      <c r="H144" s="210">
        <v>1.6539999999999999</v>
      </c>
      <c r="I144" s="211"/>
      <c r="J144" s="212">
        <f>ROUND(I144*H144,2)</f>
        <v>0</v>
      </c>
      <c r="K144" s="208" t="s">
        <v>143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1.0530600000000001</v>
      </c>
      <c r="R144" s="215">
        <f>Q144*H144</f>
        <v>1.74176124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144</v>
      </c>
      <c r="AT144" s="217" t="s">
        <v>139</v>
      </c>
      <c r="AU144" s="217" t="s">
        <v>82</v>
      </c>
      <c r="AY144" s="19" t="s">
        <v>136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144</v>
      </c>
      <c r="BM144" s="217" t="s">
        <v>202</v>
      </c>
    </row>
    <row r="145" s="13" customFormat="1">
      <c r="A145" s="13"/>
      <c r="B145" s="219"/>
      <c r="C145" s="220"/>
      <c r="D145" s="221" t="s">
        <v>146</v>
      </c>
      <c r="E145" s="222" t="s">
        <v>19</v>
      </c>
      <c r="F145" s="223" t="s">
        <v>189</v>
      </c>
      <c r="G145" s="220"/>
      <c r="H145" s="222" t="s">
        <v>19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9" t="s">
        <v>146</v>
      </c>
      <c r="AU145" s="229" t="s">
        <v>82</v>
      </c>
      <c r="AV145" s="13" t="s">
        <v>80</v>
      </c>
      <c r="AW145" s="13" t="s">
        <v>33</v>
      </c>
      <c r="AX145" s="13" t="s">
        <v>72</v>
      </c>
      <c r="AY145" s="229" t="s">
        <v>136</v>
      </c>
    </row>
    <row r="146" s="14" customFormat="1">
      <c r="A146" s="14"/>
      <c r="B146" s="230"/>
      <c r="C146" s="231"/>
      <c r="D146" s="221" t="s">
        <v>146</v>
      </c>
      <c r="E146" s="232" t="s">
        <v>19</v>
      </c>
      <c r="F146" s="233" t="s">
        <v>203</v>
      </c>
      <c r="G146" s="231"/>
      <c r="H146" s="234">
        <v>1.6539999999999999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146</v>
      </c>
      <c r="AU146" s="240" t="s">
        <v>82</v>
      </c>
      <c r="AV146" s="14" t="s">
        <v>82</v>
      </c>
      <c r="AW146" s="14" t="s">
        <v>33</v>
      </c>
      <c r="AX146" s="14" t="s">
        <v>80</v>
      </c>
      <c r="AY146" s="240" t="s">
        <v>136</v>
      </c>
    </row>
    <row r="147" s="12" customFormat="1" ht="22.8" customHeight="1">
      <c r="A147" s="12"/>
      <c r="B147" s="190"/>
      <c r="C147" s="191"/>
      <c r="D147" s="192" t="s">
        <v>71</v>
      </c>
      <c r="E147" s="204" t="s">
        <v>204</v>
      </c>
      <c r="F147" s="204" t="s">
        <v>205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SUM(P148:P312)</f>
        <v>0</v>
      </c>
      <c r="Q147" s="198"/>
      <c r="R147" s="199">
        <f>SUM(R148:R312)</f>
        <v>81.827151599999993</v>
      </c>
      <c r="S147" s="198"/>
      <c r="T147" s="200">
        <f>SUM(T148:T312)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80</v>
      </c>
      <c r="AT147" s="202" t="s">
        <v>71</v>
      </c>
      <c r="AU147" s="202" t="s">
        <v>80</v>
      </c>
      <c r="AY147" s="201" t="s">
        <v>136</v>
      </c>
      <c r="BK147" s="203">
        <f>SUM(BK148:BK312)</f>
        <v>0</v>
      </c>
    </row>
    <row r="148" s="2" customFormat="1" ht="24.15" customHeight="1">
      <c r="A148" s="40"/>
      <c r="B148" s="41"/>
      <c r="C148" s="206" t="s">
        <v>206</v>
      </c>
      <c r="D148" s="206" t="s">
        <v>139</v>
      </c>
      <c r="E148" s="207" t="s">
        <v>207</v>
      </c>
      <c r="F148" s="208" t="s">
        <v>208</v>
      </c>
      <c r="G148" s="209" t="s">
        <v>154</v>
      </c>
      <c r="H148" s="210">
        <v>744.5</v>
      </c>
      <c r="I148" s="211"/>
      <c r="J148" s="212">
        <f>ROUND(I148*H148,2)</f>
        <v>0</v>
      </c>
      <c r="K148" s="208" t="s">
        <v>143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0.00025999999999999998</v>
      </c>
      <c r="R148" s="215">
        <f>Q148*H148</f>
        <v>0.19356999999999999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144</v>
      </c>
      <c r="AT148" s="217" t="s">
        <v>139</v>
      </c>
      <c r="AU148" s="217" t="s">
        <v>82</v>
      </c>
      <c r="AY148" s="19" t="s">
        <v>136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144</v>
      </c>
      <c r="BM148" s="217" t="s">
        <v>209</v>
      </c>
    </row>
    <row r="149" s="13" customFormat="1">
      <c r="A149" s="13"/>
      <c r="B149" s="219"/>
      <c r="C149" s="220"/>
      <c r="D149" s="221" t="s">
        <v>146</v>
      </c>
      <c r="E149" s="222" t="s">
        <v>19</v>
      </c>
      <c r="F149" s="223" t="s">
        <v>210</v>
      </c>
      <c r="G149" s="220"/>
      <c r="H149" s="222" t="s">
        <v>19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146</v>
      </c>
      <c r="AU149" s="229" t="s">
        <v>82</v>
      </c>
      <c r="AV149" s="13" t="s">
        <v>80</v>
      </c>
      <c r="AW149" s="13" t="s">
        <v>33</v>
      </c>
      <c r="AX149" s="13" t="s">
        <v>72</v>
      </c>
      <c r="AY149" s="229" t="s">
        <v>136</v>
      </c>
    </row>
    <row r="150" s="14" customFormat="1">
      <c r="A150" s="14"/>
      <c r="B150" s="230"/>
      <c r="C150" s="231"/>
      <c r="D150" s="221" t="s">
        <v>146</v>
      </c>
      <c r="E150" s="232" t="s">
        <v>19</v>
      </c>
      <c r="F150" s="233" t="s">
        <v>211</v>
      </c>
      <c r="G150" s="231"/>
      <c r="H150" s="234">
        <v>686.85000000000002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0" t="s">
        <v>146</v>
      </c>
      <c r="AU150" s="240" t="s">
        <v>82</v>
      </c>
      <c r="AV150" s="14" t="s">
        <v>82</v>
      </c>
      <c r="AW150" s="14" t="s">
        <v>33</v>
      </c>
      <c r="AX150" s="14" t="s">
        <v>72</v>
      </c>
      <c r="AY150" s="240" t="s">
        <v>136</v>
      </c>
    </row>
    <row r="151" s="14" customFormat="1">
      <c r="A151" s="14"/>
      <c r="B151" s="230"/>
      <c r="C151" s="231"/>
      <c r="D151" s="221" t="s">
        <v>146</v>
      </c>
      <c r="E151" s="232" t="s">
        <v>19</v>
      </c>
      <c r="F151" s="233" t="s">
        <v>212</v>
      </c>
      <c r="G151" s="231"/>
      <c r="H151" s="234">
        <v>57.649999999999999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146</v>
      </c>
      <c r="AU151" s="240" t="s">
        <v>82</v>
      </c>
      <c r="AV151" s="14" t="s">
        <v>82</v>
      </c>
      <c r="AW151" s="14" t="s">
        <v>33</v>
      </c>
      <c r="AX151" s="14" t="s">
        <v>72</v>
      </c>
      <c r="AY151" s="240" t="s">
        <v>136</v>
      </c>
    </row>
    <row r="152" s="15" customFormat="1">
      <c r="A152" s="15"/>
      <c r="B152" s="241"/>
      <c r="C152" s="242"/>
      <c r="D152" s="221" t="s">
        <v>146</v>
      </c>
      <c r="E152" s="243" t="s">
        <v>19</v>
      </c>
      <c r="F152" s="244" t="s">
        <v>151</v>
      </c>
      <c r="G152" s="242"/>
      <c r="H152" s="245">
        <v>744.5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1" t="s">
        <v>146</v>
      </c>
      <c r="AU152" s="251" t="s">
        <v>82</v>
      </c>
      <c r="AV152" s="15" t="s">
        <v>144</v>
      </c>
      <c r="AW152" s="15" t="s">
        <v>33</v>
      </c>
      <c r="AX152" s="15" t="s">
        <v>80</v>
      </c>
      <c r="AY152" s="251" t="s">
        <v>136</v>
      </c>
    </row>
    <row r="153" s="2" customFormat="1" ht="37.8" customHeight="1">
      <c r="A153" s="40"/>
      <c r="B153" s="41"/>
      <c r="C153" s="206" t="s">
        <v>213</v>
      </c>
      <c r="D153" s="206" t="s">
        <v>139</v>
      </c>
      <c r="E153" s="207" t="s">
        <v>214</v>
      </c>
      <c r="F153" s="208" t="s">
        <v>215</v>
      </c>
      <c r="G153" s="209" t="s">
        <v>154</v>
      </c>
      <c r="H153" s="210">
        <v>109.2</v>
      </c>
      <c r="I153" s="211"/>
      <c r="J153" s="212">
        <f>ROUND(I153*H153,2)</f>
        <v>0</v>
      </c>
      <c r="K153" s="208" t="s">
        <v>143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0.0048900000000000002</v>
      </c>
      <c r="R153" s="215">
        <f>Q153*H153</f>
        <v>0.53398800000000002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144</v>
      </c>
      <c r="AT153" s="217" t="s">
        <v>139</v>
      </c>
      <c r="AU153" s="217" t="s">
        <v>82</v>
      </c>
      <c r="AY153" s="19" t="s">
        <v>136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144</v>
      </c>
      <c r="BM153" s="217" t="s">
        <v>216</v>
      </c>
    </row>
    <row r="154" s="13" customFormat="1">
      <c r="A154" s="13"/>
      <c r="B154" s="219"/>
      <c r="C154" s="220"/>
      <c r="D154" s="221" t="s">
        <v>146</v>
      </c>
      <c r="E154" s="222" t="s">
        <v>19</v>
      </c>
      <c r="F154" s="223" t="s">
        <v>217</v>
      </c>
      <c r="G154" s="220"/>
      <c r="H154" s="222" t="s">
        <v>19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146</v>
      </c>
      <c r="AU154" s="229" t="s">
        <v>82</v>
      </c>
      <c r="AV154" s="13" t="s">
        <v>80</v>
      </c>
      <c r="AW154" s="13" t="s">
        <v>33</v>
      </c>
      <c r="AX154" s="13" t="s">
        <v>72</v>
      </c>
      <c r="AY154" s="229" t="s">
        <v>136</v>
      </c>
    </row>
    <row r="155" s="14" customFormat="1">
      <c r="A155" s="14"/>
      <c r="B155" s="230"/>
      <c r="C155" s="231"/>
      <c r="D155" s="221" t="s">
        <v>146</v>
      </c>
      <c r="E155" s="232" t="s">
        <v>19</v>
      </c>
      <c r="F155" s="233" t="s">
        <v>218</v>
      </c>
      <c r="G155" s="231"/>
      <c r="H155" s="234">
        <v>109.2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146</v>
      </c>
      <c r="AU155" s="240" t="s">
        <v>82</v>
      </c>
      <c r="AV155" s="14" t="s">
        <v>82</v>
      </c>
      <c r="AW155" s="14" t="s">
        <v>33</v>
      </c>
      <c r="AX155" s="14" t="s">
        <v>80</v>
      </c>
      <c r="AY155" s="240" t="s">
        <v>136</v>
      </c>
    </row>
    <row r="156" s="2" customFormat="1" ht="49.05" customHeight="1">
      <c r="A156" s="40"/>
      <c r="B156" s="41"/>
      <c r="C156" s="206" t="s">
        <v>219</v>
      </c>
      <c r="D156" s="206" t="s">
        <v>139</v>
      </c>
      <c r="E156" s="207" t="s">
        <v>220</v>
      </c>
      <c r="F156" s="208" t="s">
        <v>221</v>
      </c>
      <c r="G156" s="209" t="s">
        <v>154</v>
      </c>
      <c r="H156" s="210">
        <v>744.5</v>
      </c>
      <c r="I156" s="211"/>
      <c r="J156" s="212">
        <f>ROUND(I156*H156,2)</f>
        <v>0</v>
      </c>
      <c r="K156" s="208" t="s">
        <v>143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0.016279999999999999</v>
      </c>
      <c r="R156" s="215">
        <f>Q156*H156</f>
        <v>12.12046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144</v>
      </c>
      <c r="AT156" s="217" t="s">
        <v>139</v>
      </c>
      <c r="AU156" s="217" t="s">
        <v>82</v>
      </c>
      <c r="AY156" s="19" t="s">
        <v>136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144</v>
      </c>
      <c r="BM156" s="217" t="s">
        <v>222</v>
      </c>
    </row>
    <row r="157" s="13" customFormat="1">
      <c r="A157" s="13"/>
      <c r="B157" s="219"/>
      <c r="C157" s="220"/>
      <c r="D157" s="221" t="s">
        <v>146</v>
      </c>
      <c r="E157" s="222" t="s">
        <v>19</v>
      </c>
      <c r="F157" s="223" t="s">
        <v>210</v>
      </c>
      <c r="G157" s="220"/>
      <c r="H157" s="222" t="s">
        <v>19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9" t="s">
        <v>146</v>
      </c>
      <c r="AU157" s="229" t="s">
        <v>82</v>
      </c>
      <c r="AV157" s="13" t="s">
        <v>80</v>
      </c>
      <c r="AW157" s="13" t="s">
        <v>33</v>
      </c>
      <c r="AX157" s="13" t="s">
        <v>72</v>
      </c>
      <c r="AY157" s="229" t="s">
        <v>136</v>
      </c>
    </row>
    <row r="158" s="14" customFormat="1">
      <c r="A158" s="14"/>
      <c r="B158" s="230"/>
      <c r="C158" s="231"/>
      <c r="D158" s="221" t="s">
        <v>146</v>
      </c>
      <c r="E158" s="232" t="s">
        <v>19</v>
      </c>
      <c r="F158" s="233" t="s">
        <v>211</v>
      </c>
      <c r="G158" s="231"/>
      <c r="H158" s="234">
        <v>686.85000000000002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0" t="s">
        <v>146</v>
      </c>
      <c r="AU158" s="240" t="s">
        <v>82</v>
      </c>
      <c r="AV158" s="14" t="s">
        <v>82</v>
      </c>
      <c r="AW158" s="14" t="s">
        <v>33</v>
      </c>
      <c r="AX158" s="14" t="s">
        <v>72</v>
      </c>
      <c r="AY158" s="240" t="s">
        <v>136</v>
      </c>
    </row>
    <row r="159" s="14" customFormat="1">
      <c r="A159" s="14"/>
      <c r="B159" s="230"/>
      <c r="C159" s="231"/>
      <c r="D159" s="221" t="s">
        <v>146</v>
      </c>
      <c r="E159" s="232" t="s">
        <v>19</v>
      </c>
      <c r="F159" s="233" t="s">
        <v>212</v>
      </c>
      <c r="G159" s="231"/>
      <c r="H159" s="234">
        <v>57.649999999999999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146</v>
      </c>
      <c r="AU159" s="240" t="s">
        <v>82</v>
      </c>
      <c r="AV159" s="14" t="s">
        <v>82</v>
      </c>
      <c r="AW159" s="14" t="s">
        <v>33</v>
      </c>
      <c r="AX159" s="14" t="s">
        <v>72</v>
      </c>
      <c r="AY159" s="240" t="s">
        <v>136</v>
      </c>
    </row>
    <row r="160" s="15" customFormat="1">
      <c r="A160" s="15"/>
      <c r="B160" s="241"/>
      <c r="C160" s="242"/>
      <c r="D160" s="221" t="s">
        <v>146</v>
      </c>
      <c r="E160" s="243" t="s">
        <v>19</v>
      </c>
      <c r="F160" s="244" t="s">
        <v>151</v>
      </c>
      <c r="G160" s="242"/>
      <c r="H160" s="245">
        <v>744.5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1" t="s">
        <v>146</v>
      </c>
      <c r="AU160" s="251" t="s">
        <v>82</v>
      </c>
      <c r="AV160" s="15" t="s">
        <v>144</v>
      </c>
      <c r="AW160" s="15" t="s">
        <v>33</v>
      </c>
      <c r="AX160" s="15" t="s">
        <v>80</v>
      </c>
      <c r="AY160" s="251" t="s">
        <v>136</v>
      </c>
    </row>
    <row r="161" s="2" customFormat="1" ht="49.05" customHeight="1">
      <c r="A161" s="40"/>
      <c r="B161" s="41"/>
      <c r="C161" s="206" t="s">
        <v>223</v>
      </c>
      <c r="D161" s="206" t="s">
        <v>139</v>
      </c>
      <c r="E161" s="207" t="s">
        <v>224</v>
      </c>
      <c r="F161" s="208" t="s">
        <v>225</v>
      </c>
      <c r="G161" s="209" t="s">
        <v>154</v>
      </c>
      <c r="H161" s="210">
        <v>40.848999999999997</v>
      </c>
      <c r="I161" s="211"/>
      <c r="J161" s="212">
        <f>ROUND(I161*H161,2)</f>
        <v>0</v>
      </c>
      <c r="K161" s="208" t="s">
        <v>143</v>
      </c>
      <c r="L161" s="46"/>
      <c r="M161" s="213" t="s">
        <v>19</v>
      </c>
      <c r="N161" s="214" t="s">
        <v>43</v>
      </c>
      <c r="O161" s="86"/>
      <c r="P161" s="215">
        <f>O161*H161</f>
        <v>0</v>
      </c>
      <c r="Q161" s="215">
        <v>0.016279999999999999</v>
      </c>
      <c r="R161" s="215">
        <f>Q161*H161</f>
        <v>0.66502171999999993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144</v>
      </c>
      <c r="AT161" s="217" t="s">
        <v>139</v>
      </c>
      <c r="AU161" s="217" t="s">
        <v>82</v>
      </c>
      <c r="AY161" s="19" t="s">
        <v>136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80</v>
      </c>
      <c r="BK161" s="218">
        <f>ROUND(I161*H161,2)</f>
        <v>0</v>
      </c>
      <c r="BL161" s="19" t="s">
        <v>144</v>
      </c>
      <c r="BM161" s="217" t="s">
        <v>226</v>
      </c>
    </row>
    <row r="162" s="13" customFormat="1">
      <c r="A162" s="13"/>
      <c r="B162" s="219"/>
      <c r="C162" s="220"/>
      <c r="D162" s="221" t="s">
        <v>146</v>
      </c>
      <c r="E162" s="222" t="s">
        <v>19</v>
      </c>
      <c r="F162" s="223" t="s">
        <v>227</v>
      </c>
      <c r="G162" s="220"/>
      <c r="H162" s="222" t="s">
        <v>19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9" t="s">
        <v>146</v>
      </c>
      <c r="AU162" s="229" t="s">
        <v>82</v>
      </c>
      <c r="AV162" s="13" t="s">
        <v>80</v>
      </c>
      <c r="AW162" s="13" t="s">
        <v>33</v>
      </c>
      <c r="AX162" s="13" t="s">
        <v>72</v>
      </c>
      <c r="AY162" s="229" t="s">
        <v>136</v>
      </c>
    </row>
    <row r="163" s="13" customFormat="1">
      <c r="A163" s="13"/>
      <c r="B163" s="219"/>
      <c r="C163" s="220"/>
      <c r="D163" s="221" t="s">
        <v>146</v>
      </c>
      <c r="E163" s="222" t="s">
        <v>19</v>
      </c>
      <c r="F163" s="223" t="s">
        <v>228</v>
      </c>
      <c r="G163" s="220"/>
      <c r="H163" s="222" t="s">
        <v>19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146</v>
      </c>
      <c r="AU163" s="229" t="s">
        <v>82</v>
      </c>
      <c r="AV163" s="13" t="s">
        <v>80</v>
      </c>
      <c r="AW163" s="13" t="s">
        <v>33</v>
      </c>
      <c r="AX163" s="13" t="s">
        <v>72</v>
      </c>
      <c r="AY163" s="229" t="s">
        <v>136</v>
      </c>
    </row>
    <row r="164" s="14" customFormat="1">
      <c r="A164" s="14"/>
      <c r="B164" s="230"/>
      <c r="C164" s="231"/>
      <c r="D164" s="221" t="s">
        <v>146</v>
      </c>
      <c r="E164" s="232" t="s">
        <v>19</v>
      </c>
      <c r="F164" s="233" t="s">
        <v>229</v>
      </c>
      <c r="G164" s="231"/>
      <c r="H164" s="234">
        <v>40.848999999999997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146</v>
      </c>
      <c r="AU164" s="240" t="s">
        <v>82</v>
      </c>
      <c r="AV164" s="14" t="s">
        <v>82</v>
      </c>
      <c r="AW164" s="14" t="s">
        <v>33</v>
      </c>
      <c r="AX164" s="14" t="s">
        <v>80</v>
      </c>
      <c r="AY164" s="240" t="s">
        <v>136</v>
      </c>
    </row>
    <row r="165" s="2" customFormat="1" ht="37.8" customHeight="1">
      <c r="A165" s="40"/>
      <c r="B165" s="41"/>
      <c r="C165" s="206" t="s">
        <v>8</v>
      </c>
      <c r="D165" s="206" t="s">
        <v>139</v>
      </c>
      <c r="E165" s="207" t="s">
        <v>230</v>
      </c>
      <c r="F165" s="208" t="s">
        <v>231</v>
      </c>
      <c r="G165" s="209" t="s">
        <v>154</v>
      </c>
      <c r="H165" s="210">
        <v>744.5</v>
      </c>
      <c r="I165" s="211"/>
      <c r="J165" s="212">
        <f>ROUND(I165*H165,2)</f>
        <v>0</v>
      </c>
      <c r="K165" s="208" t="s">
        <v>143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0.014800000000000001</v>
      </c>
      <c r="R165" s="215">
        <f>Q165*H165</f>
        <v>11.018600000000001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144</v>
      </c>
      <c r="AT165" s="217" t="s">
        <v>139</v>
      </c>
      <c r="AU165" s="217" t="s">
        <v>82</v>
      </c>
      <c r="AY165" s="19" t="s">
        <v>136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144</v>
      </c>
      <c r="BM165" s="217" t="s">
        <v>232</v>
      </c>
    </row>
    <row r="166" s="13" customFormat="1">
      <c r="A166" s="13"/>
      <c r="B166" s="219"/>
      <c r="C166" s="220"/>
      <c r="D166" s="221" t="s">
        <v>146</v>
      </c>
      <c r="E166" s="222" t="s">
        <v>19</v>
      </c>
      <c r="F166" s="223" t="s">
        <v>233</v>
      </c>
      <c r="G166" s="220"/>
      <c r="H166" s="222" t="s">
        <v>19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146</v>
      </c>
      <c r="AU166" s="229" t="s">
        <v>82</v>
      </c>
      <c r="AV166" s="13" t="s">
        <v>80</v>
      </c>
      <c r="AW166" s="13" t="s">
        <v>33</v>
      </c>
      <c r="AX166" s="13" t="s">
        <v>72</v>
      </c>
      <c r="AY166" s="229" t="s">
        <v>136</v>
      </c>
    </row>
    <row r="167" s="14" customFormat="1">
      <c r="A167" s="14"/>
      <c r="B167" s="230"/>
      <c r="C167" s="231"/>
      <c r="D167" s="221" t="s">
        <v>146</v>
      </c>
      <c r="E167" s="232" t="s">
        <v>19</v>
      </c>
      <c r="F167" s="233" t="s">
        <v>211</v>
      </c>
      <c r="G167" s="231"/>
      <c r="H167" s="234">
        <v>686.85000000000002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146</v>
      </c>
      <c r="AU167" s="240" t="s">
        <v>82</v>
      </c>
      <c r="AV167" s="14" t="s">
        <v>82</v>
      </c>
      <c r="AW167" s="14" t="s">
        <v>33</v>
      </c>
      <c r="AX167" s="14" t="s">
        <v>72</v>
      </c>
      <c r="AY167" s="240" t="s">
        <v>136</v>
      </c>
    </row>
    <row r="168" s="14" customFormat="1">
      <c r="A168" s="14"/>
      <c r="B168" s="230"/>
      <c r="C168" s="231"/>
      <c r="D168" s="221" t="s">
        <v>146</v>
      </c>
      <c r="E168" s="232" t="s">
        <v>19</v>
      </c>
      <c r="F168" s="233" t="s">
        <v>212</v>
      </c>
      <c r="G168" s="231"/>
      <c r="H168" s="234">
        <v>57.649999999999999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146</v>
      </c>
      <c r="AU168" s="240" t="s">
        <v>82</v>
      </c>
      <c r="AV168" s="14" t="s">
        <v>82</v>
      </c>
      <c r="AW168" s="14" t="s">
        <v>33</v>
      </c>
      <c r="AX168" s="14" t="s">
        <v>72</v>
      </c>
      <c r="AY168" s="240" t="s">
        <v>136</v>
      </c>
    </row>
    <row r="169" s="15" customFormat="1">
      <c r="A169" s="15"/>
      <c r="B169" s="241"/>
      <c r="C169" s="242"/>
      <c r="D169" s="221" t="s">
        <v>146</v>
      </c>
      <c r="E169" s="243" t="s">
        <v>19</v>
      </c>
      <c r="F169" s="244" t="s">
        <v>151</v>
      </c>
      <c r="G169" s="242"/>
      <c r="H169" s="245">
        <v>744.5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1" t="s">
        <v>146</v>
      </c>
      <c r="AU169" s="251" t="s">
        <v>82</v>
      </c>
      <c r="AV169" s="15" t="s">
        <v>144</v>
      </c>
      <c r="AW169" s="15" t="s">
        <v>33</v>
      </c>
      <c r="AX169" s="15" t="s">
        <v>80</v>
      </c>
      <c r="AY169" s="251" t="s">
        <v>136</v>
      </c>
    </row>
    <row r="170" s="2" customFormat="1" ht="24.15" customHeight="1">
      <c r="A170" s="40"/>
      <c r="B170" s="41"/>
      <c r="C170" s="206" t="s">
        <v>234</v>
      </c>
      <c r="D170" s="206" t="s">
        <v>139</v>
      </c>
      <c r="E170" s="207" t="s">
        <v>235</v>
      </c>
      <c r="F170" s="208" t="s">
        <v>236</v>
      </c>
      <c r="G170" s="209" t="s">
        <v>154</v>
      </c>
      <c r="H170" s="210">
        <v>2383.7600000000002</v>
      </c>
      <c r="I170" s="211"/>
      <c r="J170" s="212">
        <f>ROUND(I170*H170,2)</f>
        <v>0</v>
      </c>
      <c r="K170" s="208" t="s">
        <v>143</v>
      </c>
      <c r="L170" s="46"/>
      <c r="M170" s="213" t="s">
        <v>19</v>
      </c>
      <c r="N170" s="214" t="s">
        <v>43</v>
      </c>
      <c r="O170" s="86"/>
      <c r="P170" s="215">
        <f>O170*H170</f>
        <v>0</v>
      </c>
      <c r="Q170" s="215">
        <v>0.00025999999999999998</v>
      </c>
      <c r="R170" s="215">
        <f>Q170*H170</f>
        <v>0.61977760000000004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144</v>
      </c>
      <c r="AT170" s="217" t="s">
        <v>139</v>
      </c>
      <c r="AU170" s="217" t="s">
        <v>82</v>
      </c>
      <c r="AY170" s="19" t="s">
        <v>136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144</v>
      </c>
      <c r="BM170" s="217" t="s">
        <v>237</v>
      </c>
    </row>
    <row r="171" s="13" customFormat="1">
      <c r="A171" s="13"/>
      <c r="B171" s="219"/>
      <c r="C171" s="220"/>
      <c r="D171" s="221" t="s">
        <v>146</v>
      </c>
      <c r="E171" s="222" t="s">
        <v>19</v>
      </c>
      <c r="F171" s="223" t="s">
        <v>238</v>
      </c>
      <c r="G171" s="220"/>
      <c r="H171" s="222" t="s">
        <v>19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146</v>
      </c>
      <c r="AU171" s="229" t="s">
        <v>82</v>
      </c>
      <c r="AV171" s="13" t="s">
        <v>80</v>
      </c>
      <c r="AW171" s="13" t="s">
        <v>33</v>
      </c>
      <c r="AX171" s="13" t="s">
        <v>72</v>
      </c>
      <c r="AY171" s="229" t="s">
        <v>136</v>
      </c>
    </row>
    <row r="172" s="14" customFormat="1">
      <c r="A172" s="14"/>
      <c r="B172" s="230"/>
      <c r="C172" s="231"/>
      <c r="D172" s="221" t="s">
        <v>146</v>
      </c>
      <c r="E172" s="232" t="s">
        <v>19</v>
      </c>
      <c r="F172" s="233" t="s">
        <v>239</v>
      </c>
      <c r="G172" s="231"/>
      <c r="H172" s="234">
        <v>401.77699999999999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146</v>
      </c>
      <c r="AU172" s="240" t="s">
        <v>82</v>
      </c>
      <c r="AV172" s="14" t="s">
        <v>82</v>
      </c>
      <c r="AW172" s="14" t="s">
        <v>33</v>
      </c>
      <c r="AX172" s="14" t="s">
        <v>72</v>
      </c>
      <c r="AY172" s="240" t="s">
        <v>136</v>
      </c>
    </row>
    <row r="173" s="14" customFormat="1">
      <c r="A173" s="14"/>
      <c r="B173" s="230"/>
      <c r="C173" s="231"/>
      <c r="D173" s="221" t="s">
        <v>146</v>
      </c>
      <c r="E173" s="232" t="s">
        <v>19</v>
      </c>
      <c r="F173" s="233" t="s">
        <v>240</v>
      </c>
      <c r="G173" s="231"/>
      <c r="H173" s="234">
        <v>32.363999999999997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146</v>
      </c>
      <c r="AU173" s="240" t="s">
        <v>82</v>
      </c>
      <c r="AV173" s="14" t="s">
        <v>82</v>
      </c>
      <c r="AW173" s="14" t="s">
        <v>33</v>
      </c>
      <c r="AX173" s="14" t="s">
        <v>72</v>
      </c>
      <c r="AY173" s="240" t="s">
        <v>136</v>
      </c>
    </row>
    <row r="174" s="14" customFormat="1">
      <c r="A174" s="14"/>
      <c r="B174" s="230"/>
      <c r="C174" s="231"/>
      <c r="D174" s="221" t="s">
        <v>146</v>
      </c>
      <c r="E174" s="232" t="s">
        <v>19</v>
      </c>
      <c r="F174" s="233" t="s">
        <v>241</v>
      </c>
      <c r="G174" s="231"/>
      <c r="H174" s="234">
        <v>361.37700000000001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146</v>
      </c>
      <c r="AU174" s="240" t="s">
        <v>82</v>
      </c>
      <c r="AV174" s="14" t="s">
        <v>82</v>
      </c>
      <c r="AW174" s="14" t="s">
        <v>33</v>
      </c>
      <c r="AX174" s="14" t="s">
        <v>72</v>
      </c>
      <c r="AY174" s="240" t="s">
        <v>136</v>
      </c>
    </row>
    <row r="175" s="14" customFormat="1">
      <c r="A175" s="14"/>
      <c r="B175" s="230"/>
      <c r="C175" s="231"/>
      <c r="D175" s="221" t="s">
        <v>146</v>
      </c>
      <c r="E175" s="232" t="s">
        <v>19</v>
      </c>
      <c r="F175" s="233" t="s">
        <v>242</v>
      </c>
      <c r="G175" s="231"/>
      <c r="H175" s="234">
        <v>446.40100000000001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146</v>
      </c>
      <c r="AU175" s="240" t="s">
        <v>82</v>
      </c>
      <c r="AV175" s="14" t="s">
        <v>82</v>
      </c>
      <c r="AW175" s="14" t="s">
        <v>33</v>
      </c>
      <c r="AX175" s="14" t="s">
        <v>72</v>
      </c>
      <c r="AY175" s="240" t="s">
        <v>136</v>
      </c>
    </row>
    <row r="176" s="14" customFormat="1">
      <c r="A176" s="14"/>
      <c r="B176" s="230"/>
      <c r="C176" s="231"/>
      <c r="D176" s="221" t="s">
        <v>146</v>
      </c>
      <c r="E176" s="232" t="s">
        <v>19</v>
      </c>
      <c r="F176" s="233" t="s">
        <v>243</v>
      </c>
      <c r="G176" s="231"/>
      <c r="H176" s="234">
        <v>249.536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146</v>
      </c>
      <c r="AU176" s="240" t="s">
        <v>82</v>
      </c>
      <c r="AV176" s="14" t="s">
        <v>82</v>
      </c>
      <c r="AW176" s="14" t="s">
        <v>33</v>
      </c>
      <c r="AX176" s="14" t="s">
        <v>72</v>
      </c>
      <c r="AY176" s="240" t="s">
        <v>136</v>
      </c>
    </row>
    <row r="177" s="14" customFormat="1">
      <c r="A177" s="14"/>
      <c r="B177" s="230"/>
      <c r="C177" s="231"/>
      <c r="D177" s="221" t="s">
        <v>146</v>
      </c>
      <c r="E177" s="232" t="s">
        <v>19</v>
      </c>
      <c r="F177" s="233" t="s">
        <v>244</v>
      </c>
      <c r="G177" s="231"/>
      <c r="H177" s="234">
        <v>110.684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146</v>
      </c>
      <c r="AU177" s="240" t="s">
        <v>82</v>
      </c>
      <c r="AV177" s="14" t="s">
        <v>82</v>
      </c>
      <c r="AW177" s="14" t="s">
        <v>33</v>
      </c>
      <c r="AX177" s="14" t="s">
        <v>72</v>
      </c>
      <c r="AY177" s="240" t="s">
        <v>136</v>
      </c>
    </row>
    <row r="178" s="14" customFormat="1">
      <c r="A178" s="14"/>
      <c r="B178" s="230"/>
      <c r="C178" s="231"/>
      <c r="D178" s="221" t="s">
        <v>146</v>
      </c>
      <c r="E178" s="232" t="s">
        <v>19</v>
      </c>
      <c r="F178" s="233" t="s">
        <v>245</v>
      </c>
      <c r="G178" s="231"/>
      <c r="H178" s="234">
        <v>109.718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146</v>
      </c>
      <c r="AU178" s="240" t="s">
        <v>82</v>
      </c>
      <c r="AV178" s="14" t="s">
        <v>82</v>
      </c>
      <c r="AW178" s="14" t="s">
        <v>33</v>
      </c>
      <c r="AX178" s="14" t="s">
        <v>72</v>
      </c>
      <c r="AY178" s="240" t="s">
        <v>136</v>
      </c>
    </row>
    <row r="179" s="14" customFormat="1">
      <c r="A179" s="14"/>
      <c r="B179" s="230"/>
      <c r="C179" s="231"/>
      <c r="D179" s="221" t="s">
        <v>146</v>
      </c>
      <c r="E179" s="232" t="s">
        <v>19</v>
      </c>
      <c r="F179" s="233" t="s">
        <v>246</v>
      </c>
      <c r="G179" s="231"/>
      <c r="H179" s="234">
        <v>53.085999999999999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146</v>
      </c>
      <c r="AU179" s="240" t="s">
        <v>82</v>
      </c>
      <c r="AV179" s="14" t="s">
        <v>82</v>
      </c>
      <c r="AW179" s="14" t="s">
        <v>33</v>
      </c>
      <c r="AX179" s="14" t="s">
        <v>72</v>
      </c>
      <c r="AY179" s="240" t="s">
        <v>136</v>
      </c>
    </row>
    <row r="180" s="14" customFormat="1">
      <c r="A180" s="14"/>
      <c r="B180" s="230"/>
      <c r="C180" s="231"/>
      <c r="D180" s="221" t="s">
        <v>146</v>
      </c>
      <c r="E180" s="232" t="s">
        <v>19</v>
      </c>
      <c r="F180" s="233" t="s">
        <v>247</v>
      </c>
      <c r="G180" s="231"/>
      <c r="H180" s="234">
        <v>33.591000000000001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146</v>
      </c>
      <c r="AU180" s="240" t="s">
        <v>82</v>
      </c>
      <c r="AV180" s="14" t="s">
        <v>82</v>
      </c>
      <c r="AW180" s="14" t="s">
        <v>33</v>
      </c>
      <c r="AX180" s="14" t="s">
        <v>72</v>
      </c>
      <c r="AY180" s="240" t="s">
        <v>136</v>
      </c>
    </row>
    <row r="181" s="14" customFormat="1">
      <c r="A181" s="14"/>
      <c r="B181" s="230"/>
      <c r="C181" s="231"/>
      <c r="D181" s="221" t="s">
        <v>146</v>
      </c>
      <c r="E181" s="232" t="s">
        <v>19</v>
      </c>
      <c r="F181" s="233" t="s">
        <v>248</v>
      </c>
      <c r="G181" s="231"/>
      <c r="H181" s="234">
        <v>45.493000000000002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146</v>
      </c>
      <c r="AU181" s="240" t="s">
        <v>82</v>
      </c>
      <c r="AV181" s="14" t="s">
        <v>82</v>
      </c>
      <c r="AW181" s="14" t="s">
        <v>33</v>
      </c>
      <c r="AX181" s="14" t="s">
        <v>72</v>
      </c>
      <c r="AY181" s="240" t="s">
        <v>136</v>
      </c>
    </row>
    <row r="182" s="14" customFormat="1">
      <c r="A182" s="14"/>
      <c r="B182" s="230"/>
      <c r="C182" s="231"/>
      <c r="D182" s="221" t="s">
        <v>146</v>
      </c>
      <c r="E182" s="232" t="s">
        <v>19</v>
      </c>
      <c r="F182" s="233" t="s">
        <v>249</v>
      </c>
      <c r="G182" s="231"/>
      <c r="H182" s="234">
        <v>46.679000000000002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146</v>
      </c>
      <c r="AU182" s="240" t="s">
        <v>82</v>
      </c>
      <c r="AV182" s="14" t="s">
        <v>82</v>
      </c>
      <c r="AW182" s="14" t="s">
        <v>33</v>
      </c>
      <c r="AX182" s="14" t="s">
        <v>72</v>
      </c>
      <c r="AY182" s="240" t="s">
        <v>136</v>
      </c>
    </row>
    <row r="183" s="14" customFormat="1">
      <c r="A183" s="14"/>
      <c r="B183" s="230"/>
      <c r="C183" s="231"/>
      <c r="D183" s="221" t="s">
        <v>146</v>
      </c>
      <c r="E183" s="232" t="s">
        <v>19</v>
      </c>
      <c r="F183" s="233" t="s">
        <v>250</v>
      </c>
      <c r="G183" s="231"/>
      <c r="H183" s="234">
        <v>44.972000000000001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0" t="s">
        <v>146</v>
      </c>
      <c r="AU183" s="240" t="s">
        <v>82</v>
      </c>
      <c r="AV183" s="14" t="s">
        <v>82</v>
      </c>
      <c r="AW183" s="14" t="s">
        <v>33</v>
      </c>
      <c r="AX183" s="14" t="s">
        <v>72</v>
      </c>
      <c r="AY183" s="240" t="s">
        <v>136</v>
      </c>
    </row>
    <row r="184" s="14" customFormat="1">
      <c r="A184" s="14"/>
      <c r="B184" s="230"/>
      <c r="C184" s="231"/>
      <c r="D184" s="221" t="s">
        <v>146</v>
      </c>
      <c r="E184" s="232" t="s">
        <v>19</v>
      </c>
      <c r="F184" s="233" t="s">
        <v>251</v>
      </c>
      <c r="G184" s="231"/>
      <c r="H184" s="234">
        <v>18.972999999999999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146</v>
      </c>
      <c r="AU184" s="240" t="s">
        <v>82</v>
      </c>
      <c r="AV184" s="14" t="s">
        <v>82</v>
      </c>
      <c r="AW184" s="14" t="s">
        <v>33</v>
      </c>
      <c r="AX184" s="14" t="s">
        <v>72</v>
      </c>
      <c r="AY184" s="240" t="s">
        <v>136</v>
      </c>
    </row>
    <row r="185" s="14" customFormat="1">
      <c r="A185" s="14"/>
      <c r="B185" s="230"/>
      <c r="C185" s="231"/>
      <c r="D185" s="221" t="s">
        <v>146</v>
      </c>
      <c r="E185" s="232" t="s">
        <v>19</v>
      </c>
      <c r="F185" s="233" t="s">
        <v>252</v>
      </c>
      <c r="G185" s="231"/>
      <c r="H185" s="234">
        <v>17.065000000000001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0" t="s">
        <v>146</v>
      </c>
      <c r="AU185" s="240" t="s">
        <v>82</v>
      </c>
      <c r="AV185" s="14" t="s">
        <v>82</v>
      </c>
      <c r="AW185" s="14" t="s">
        <v>33</v>
      </c>
      <c r="AX185" s="14" t="s">
        <v>72</v>
      </c>
      <c r="AY185" s="240" t="s">
        <v>136</v>
      </c>
    </row>
    <row r="186" s="14" customFormat="1">
      <c r="A186" s="14"/>
      <c r="B186" s="230"/>
      <c r="C186" s="231"/>
      <c r="D186" s="221" t="s">
        <v>146</v>
      </c>
      <c r="E186" s="232" t="s">
        <v>19</v>
      </c>
      <c r="F186" s="233" t="s">
        <v>253</v>
      </c>
      <c r="G186" s="231"/>
      <c r="H186" s="234">
        <v>18.640999999999998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0" t="s">
        <v>146</v>
      </c>
      <c r="AU186" s="240" t="s">
        <v>82</v>
      </c>
      <c r="AV186" s="14" t="s">
        <v>82</v>
      </c>
      <c r="AW186" s="14" t="s">
        <v>33</v>
      </c>
      <c r="AX186" s="14" t="s">
        <v>72</v>
      </c>
      <c r="AY186" s="240" t="s">
        <v>136</v>
      </c>
    </row>
    <row r="187" s="14" customFormat="1">
      <c r="A187" s="14"/>
      <c r="B187" s="230"/>
      <c r="C187" s="231"/>
      <c r="D187" s="221" t="s">
        <v>146</v>
      </c>
      <c r="E187" s="232" t="s">
        <v>19</v>
      </c>
      <c r="F187" s="233" t="s">
        <v>254</v>
      </c>
      <c r="G187" s="231"/>
      <c r="H187" s="234">
        <v>37.130000000000003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146</v>
      </c>
      <c r="AU187" s="240" t="s">
        <v>82</v>
      </c>
      <c r="AV187" s="14" t="s">
        <v>82</v>
      </c>
      <c r="AW187" s="14" t="s">
        <v>33</v>
      </c>
      <c r="AX187" s="14" t="s">
        <v>72</v>
      </c>
      <c r="AY187" s="240" t="s">
        <v>136</v>
      </c>
    </row>
    <row r="188" s="14" customFormat="1">
      <c r="A188" s="14"/>
      <c r="B188" s="230"/>
      <c r="C188" s="231"/>
      <c r="D188" s="221" t="s">
        <v>146</v>
      </c>
      <c r="E188" s="232" t="s">
        <v>19</v>
      </c>
      <c r="F188" s="233" t="s">
        <v>255</v>
      </c>
      <c r="G188" s="231"/>
      <c r="H188" s="234">
        <v>47.012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146</v>
      </c>
      <c r="AU188" s="240" t="s">
        <v>82</v>
      </c>
      <c r="AV188" s="14" t="s">
        <v>82</v>
      </c>
      <c r="AW188" s="14" t="s">
        <v>33</v>
      </c>
      <c r="AX188" s="14" t="s">
        <v>72</v>
      </c>
      <c r="AY188" s="240" t="s">
        <v>136</v>
      </c>
    </row>
    <row r="189" s="14" customFormat="1">
      <c r="A189" s="14"/>
      <c r="B189" s="230"/>
      <c r="C189" s="231"/>
      <c r="D189" s="221" t="s">
        <v>146</v>
      </c>
      <c r="E189" s="232" t="s">
        <v>19</v>
      </c>
      <c r="F189" s="233" t="s">
        <v>256</v>
      </c>
      <c r="G189" s="231"/>
      <c r="H189" s="234">
        <v>32.543999999999997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0" t="s">
        <v>146</v>
      </c>
      <c r="AU189" s="240" t="s">
        <v>82</v>
      </c>
      <c r="AV189" s="14" t="s">
        <v>82</v>
      </c>
      <c r="AW189" s="14" t="s">
        <v>33</v>
      </c>
      <c r="AX189" s="14" t="s">
        <v>72</v>
      </c>
      <c r="AY189" s="240" t="s">
        <v>136</v>
      </c>
    </row>
    <row r="190" s="14" customFormat="1">
      <c r="A190" s="14"/>
      <c r="B190" s="230"/>
      <c r="C190" s="231"/>
      <c r="D190" s="221" t="s">
        <v>146</v>
      </c>
      <c r="E190" s="232" t="s">
        <v>19</v>
      </c>
      <c r="F190" s="233" t="s">
        <v>257</v>
      </c>
      <c r="G190" s="231"/>
      <c r="H190" s="234">
        <v>62.326000000000001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146</v>
      </c>
      <c r="AU190" s="240" t="s">
        <v>82</v>
      </c>
      <c r="AV190" s="14" t="s">
        <v>82</v>
      </c>
      <c r="AW190" s="14" t="s">
        <v>33</v>
      </c>
      <c r="AX190" s="14" t="s">
        <v>72</v>
      </c>
      <c r="AY190" s="240" t="s">
        <v>136</v>
      </c>
    </row>
    <row r="191" s="14" customFormat="1">
      <c r="A191" s="14"/>
      <c r="B191" s="230"/>
      <c r="C191" s="231"/>
      <c r="D191" s="221" t="s">
        <v>146</v>
      </c>
      <c r="E191" s="232" t="s">
        <v>19</v>
      </c>
      <c r="F191" s="233" t="s">
        <v>258</v>
      </c>
      <c r="G191" s="231"/>
      <c r="H191" s="234">
        <v>41.375999999999998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0" t="s">
        <v>146</v>
      </c>
      <c r="AU191" s="240" t="s">
        <v>82</v>
      </c>
      <c r="AV191" s="14" t="s">
        <v>82</v>
      </c>
      <c r="AW191" s="14" t="s">
        <v>33</v>
      </c>
      <c r="AX191" s="14" t="s">
        <v>72</v>
      </c>
      <c r="AY191" s="240" t="s">
        <v>136</v>
      </c>
    </row>
    <row r="192" s="14" customFormat="1">
      <c r="A192" s="14"/>
      <c r="B192" s="230"/>
      <c r="C192" s="231"/>
      <c r="D192" s="221" t="s">
        <v>146</v>
      </c>
      <c r="E192" s="232" t="s">
        <v>19</v>
      </c>
      <c r="F192" s="233" t="s">
        <v>259</v>
      </c>
      <c r="G192" s="231"/>
      <c r="H192" s="234">
        <v>44.953000000000003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146</v>
      </c>
      <c r="AU192" s="240" t="s">
        <v>82</v>
      </c>
      <c r="AV192" s="14" t="s">
        <v>82</v>
      </c>
      <c r="AW192" s="14" t="s">
        <v>33</v>
      </c>
      <c r="AX192" s="14" t="s">
        <v>72</v>
      </c>
      <c r="AY192" s="240" t="s">
        <v>136</v>
      </c>
    </row>
    <row r="193" s="14" customFormat="1">
      <c r="A193" s="14"/>
      <c r="B193" s="230"/>
      <c r="C193" s="231"/>
      <c r="D193" s="221" t="s">
        <v>146</v>
      </c>
      <c r="E193" s="232" t="s">
        <v>19</v>
      </c>
      <c r="F193" s="233" t="s">
        <v>260</v>
      </c>
      <c r="G193" s="231"/>
      <c r="H193" s="234">
        <v>49.215000000000003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0" t="s">
        <v>146</v>
      </c>
      <c r="AU193" s="240" t="s">
        <v>82</v>
      </c>
      <c r="AV193" s="14" t="s">
        <v>82</v>
      </c>
      <c r="AW193" s="14" t="s">
        <v>33</v>
      </c>
      <c r="AX193" s="14" t="s">
        <v>72</v>
      </c>
      <c r="AY193" s="240" t="s">
        <v>136</v>
      </c>
    </row>
    <row r="194" s="16" customFormat="1">
      <c r="A194" s="16"/>
      <c r="B194" s="252"/>
      <c r="C194" s="253"/>
      <c r="D194" s="221" t="s">
        <v>146</v>
      </c>
      <c r="E194" s="254" t="s">
        <v>19</v>
      </c>
      <c r="F194" s="255" t="s">
        <v>261</v>
      </c>
      <c r="G194" s="253"/>
      <c r="H194" s="256">
        <v>2304.913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62" t="s">
        <v>146</v>
      </c>
      <c r="AU194" s="262" t="s">
        <v>82</v>
      </c>
      <c r="AV194" s="16" t="s">
        <v>137</v>
      </c>
      <c r="AW194" s="16" t="s">
        <v>33</v>
      </c>
      <c r="AX194" s="16" t="s">
        <v>72</v>
      </c>
      <c r="AY194" s="262" t="s">
        <v>136</v>
      </c>
    </row>
    <row r="195" s="13" customFormat="1">
      <c r="A195" s="13"/>
      <c r="B195" s="219"/>
      <c r="C195" s="220"/>
      <c r="D195" s="221" t="s">
        <v>146</v>
      </c>
      <c r="E195" s="222" t="s">
        <v>19</v>
      </c>
      <c r="F195" s="223" t="s">
        <v>262</v>
      </c>
      <c r="G195" s="220"/>
      <c r="H195" s="222" t="s">
        <v>19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146</v>
      </c>
      <c r="AU195" s="229" t="s">
        <v>82</v>
      </c>
      <c r="AV195" s="13" t="s">
        <v>80</v>
      </c>
      <c r="AW195" s="13" t="s">
        <v>33</v>
      </c>
      <c r="AX195" s="13" t="s">
        <v>72</v>
      </c>
      <c r="AY195" s="229" t="s">
        <v>136</v>
      </c>
    </row>
    <row r="196" s="14" customFormat="1">
      <c r="A196" s="14"/>
      <c r="B196" s="230"/>
      <c r="C196" s="231"/>
      <c r="D196" s="221" t="s">
        <v>146</v>
      </c>
      <c r="E196" s="232" t="s">
        <v>19</v>
      </c>
      <c r="F196" s="233" t="s">
        <v>263</v>
      </c>
      <c r="G196" s="231"/>
      <c r="H196" s="234">
        <v>57.804000000000002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146</v>
      </c>
      <c r="AU196" s="240" t="s">
        <v>82</v>
      </c>
      <c r="AV196" s="14" t="s">
        <v>82</v>
      </c>
      <c r="AW196" s="14" t="s">
        <v>33</v>
      </c>
      <c r="AX196" s="14" t="s">
        <v>72</v>
      </c>
      <c r="AY196" s="240" t="s">
        <v>136</v>
      </c>
    </row>
    <row r="197" s="14" customFormat="1">
      <c r="A197" s="14"/>
      <c r="B197" s="230"/>
      <c r="C197" s="231"/>
      <c r="D197" s="221" t="s">
        <v>146</v>
      </c>
      <c r="E197" s="232" t="s">
        <v>19</v>
      </c>
      <c r="F197" s="233" t="s">
        <v>264</v>
      </c>
      <c r="G197" s="231"/>
      <c r="H197" s="234">
        <v>12.842000000000001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0" t="s">
        <v>146</v>
      </c>
      <c r="AU197" s="240" t="s">
        <v>82</v>
      </c>
      <c r="AV197" s="14" t="s">
        <v>82</v>
      </c>
      <c r="AW197" s="14" t="s">
        <v>33</v>
      </c>
      <c r="AX197" s="14" t="s">
        <v>72</v>
      </c>
      <c r="AY197" s="240" t="s">
        <v>136</v>
      </c>
    </row>
    <row r="198" s="14" customFormat="1">
      <c r="A198" s="14"/>
      <c r="B198" s="230"/>
      <c r="C198" s="231"/>
      <c r="D198" s="221" t="s">
        <v>146</v>
      </c>
      <c r="E198" s="232" t="s">
        <v>19</v>
      </c>
      <c r="F198" s="233" t="s">
        <v>265</v>
      </c>
      <c r="G198" s="231"/>
      <c r="H198" s="234">
        <v>8.2010000000000005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146</v>
      </c>
      <c r="AU198" s="240" t="s">
        <v>82</v>
      </c>
      <c r="AV198" s="14" t="s">
        <v>82</v>
      </c>
      <c r="AW198" s="14" t="s">
        <v>33</v>
      </c>
      <c r="AX198" s="14" t="s">
        <v>72</v>
      </c>
      <c r="AY198" s="240" t="s">
        <v>136</v>
      </c>
    </row>
    <row r="199" s="16" customFormat="1">
      <c r="A199" s="16"/>
      <c r="B199" s="252"/>
      <c r="C199" s="253"/>
      <c r="D199" s="221" t="s">
        <v>146</v>
      </c>
      <c r="E199" s="254" t="s">
        <v>19</v>
      </c>
      <c r="F199" s="255" t="s">
        <v>261</v>
      </c>
      <c r="G199" s="253"/>
      <c r="H199" s="256">
        <v>78.846999999999994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62" t="s">
        <v>146</v>
      </c>
      <c r="AU199" s="262" t="s">
        <v>82</v>
      </c>
      <c r="AV199" s="16" t="s">
        <v>137</v>
      </c>
      <c r="AW199" s="16" t="s">
        <v>33</v>
      </c>
      <c r="AX199" s="16" t="s">
        <v>72</v>
      </c>
      <c r="AY199" s="262" t="s">
        <v>136</v>
      </c>
    </row>
    <row r="200" s="15" customFormat="1">
      <c r="A200" s="15"/>
      <c r="B200" s="241"/>
      <c r="C200" s="242"/>
      <c r="D200" s="221" t="s">
        <v>146</v>
      </c>
      <c r="E200" s="243" t="s">
        <v>19</v>
      </c>
      <c r="F200" s="244" t="s">
        <v>151</v>
      </c>
      <c r="G200" s="242"/>
      <c r="H200" s="245">
        <v>2383.7600000000002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1" t="s">
        <v>146</v>
      </c>
      <c r="AU200" s="251" t="s">
        <v>82</v>
      </c>
      <c r="AV200" s="15" t="s">
        <v>144</v>
      </c>
      <c r="AW200" s="15" t="s">
        <v>33</v>
      </c>
      <c r="AX200" s="15" t="s">
        <v>80</v>
      </c>
      <c r="AY200" s="251" t="s">
        <v>136</v>
      </c>
    </row>
    <row r="201" s="2" customFormat="1" ht="37.8" customHeight="1">
      <c r="A201" s="40"/>
      <c r="B201" s="41"/>
      <c r="C201" s="206" t="s">
        <v>266</v>
      </c>
      <c r="D201" s="206" t="s">
        <v>139</v>
      </c>
      <c r="E201" s="207" t="s">
        <v>267</v>
      </c>
      <c r="F201" s="208" t="s">
        <v>268</v>
      </c>
      <c r="G201" s="209" t="s">
        <v>154</v>
      </c>
      <c r="H201" s="210">
        <v>81.081999999999994</v>
      </c>
      <c r="I201" s="211"/>
      <c r="J201" s="212">
        <f>ROUND(I201*H201,2)</f>
        <v>0</v>
      </c>
      <c r="K201" s="208" t="s">
        <v>143</v>
      </c>
      <c r="L201" s="46"/>
      <c r="M201" s="213" t="s">
        <v>19</v>
      </c>
      <c r="N201" s="214" t="s">
        <v>43</v>
      </c>
      <c r="O201" s="86"/>
      <c r="P201" s="215">
        <f>O201*H201</f>
        <v>0</v>
      </c>
      <c r="Q201" s="215">
        <v>0.020480000000000002</v>
      </c>
      <c r="R201" s="215">
        <f>Q201*H201</f>
        <v>1.6605593599999999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144</v>
      </c>
      <c r="AT201" s="217" t="s">
        <v>139</v>
      </c>
      <c r="AU201" s="217" t="s">
        <v>82</v>
      </c>
      <c r="AY201" s="19" t="s">
        <v>136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80</v>
      </c>
      <c r="BK201" s="218">
        <f>ROUND(I201*H201,2)</f>
        <v>0</v>
      </c>
      <c r="BL201" s="19" t="s">
        <v>144</v>
      </c>
      <c r="BM201" s="217" t="s">
        <v>269</v>
      </c>
    </row>
    <row r="202" s="13" customFormat="1">
      <c r="A202" s="13"/>
      <c r="B202" s="219"/>
      <c r="C202" s="220"/>
      <c r="D202" s="221" t="s">
        <v>146</v>
      </c>
      <c r="E202" s="222" t="s">
        <v>19</v>
      </c>
      <c r="F202" s="223" t="s">
        <v>270</v>
      </c>
      <c r="G202" s="220"/>
      <c r="H202" s="222" t="s">
        <v>19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9" t="s">
        <v>146</v>
      </c>
      <c r="AU202" s="229" t="s">
        <v>82</v>
      </c>
      <c r="AV202" s="13" t="s">
        <v>80</v>
      </c>
      <c r="AW202" s="13" t="s">
        <v>33</v>
      </c>
      <c r="AX202" s="13" t="s">
        <v>72</v>
      </c>
      <c r="AY202" s="229" t="s">
        <v>136</v>
      </c>
    </row>
    <row r="203" s="14" customFormat="1">
      <c r="A203" s="14"/>
      <c r="B203" s="230"/>
      <c r="C203" s="231"/>
      <c r="D203" s="221" t="s">
        <v>146</v>
      </c>
      <c r="E203" s="232" t="s">
        <v>19</v>
      </c>
      <c r="F203" s="233" t="s">
        <v>263</v>
      </c>
      <c r="G203" s="231"/>
      <c r="H203" s="234">
        <v>57.804000000000002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0" t="s">
        <v>146</v>
      </c>
      <c r="AU203" s="240" t="s">
        <v>82</v>
      </c>
      <c r="AV203" s="14" t="s">
        <v>82</v>
      </c>
      <c r="AW203" s="14" t="s">
        <v>33</v>
      </c>
      <c r="AX203" s="14" t="s">
        <v>72</v>
      </c>
      <c r="AY203" s="240" t="s">
        <v>136</v>
      </c>
    </row>
    <row r="204" s="14" customFormat="1">
      <c r="A204" s="14"/>
      <c r="B204" s="230"/>
      <c r="C204" s="231"/>
      <c r="D204" s="221" t="s">
        <v>146</v>
      </c>
      <c r="E204" s="232" t="s">
        <v>19</v>
      </c>
      <c r="F204" s="233" t="s">
        <v>264</v>
      </c>
      <c r="G204" s="231"/>
      <c r="H204" s="234">
        <v>12.842000000000001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0" t="s">
        <v>146</v>
      </c>
      <c r="AU204" s="240" t="s">
        <v>82</v>
      </c>
      <c r="AV204" s="14" t="s">
        <v>82</v>
      </c>
      <c r="AW204" s="14" t="s">
        <v>33</v>
      </c>
      <c r="AX204" s="14" t="s">
        <v>72</v>
      </c>
      <c r="AY204" s="240" t="s">
        <v>136</v>
      </c>
    </row>
    <row r="205" s="14" customFormat="1">
      <c r="A205" s="14"/>
      <c r="B205" s="230"/>
      <c r="C205" s="231"/>
      <c r="D205" s="221" t="s">
        <v>146</v>
      </c>
      <c r="E205" s="232" t="s">
        <v>19</v>
      </c>
      <c r="F205" s="233" t="s">
        <v>271</v>
      </c>
      <c r="G205" s="231"/>
      <c r="H205" s="234">
        <v>10.436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146</v>
      </c>
      <c r="AU205" s="240" t="s">
        <v>82</v>
      </c>
      <c r="AV205" s="14" t="s">
        <v>82</v>
      </c>
      <c r="AW205" s="14" t="s">
        <v>33</v>
      </c>
      <c r="AX205" s="14" t="s">
        <v>72</v>
      </c>
      <c r="AY205" s="240" t="s">
        <v>136</v>
      </c>
    </row>
    <row r="206" s="15" customFormat="1">
      <c r="A206" s="15"/>
      <c r="B206" s="241"/>
      <c r="C206" s="242"/>
      <c r="D206" s="221" t="s">
        <v>146</v>
      </c>
      <c r="E206" s="243" t="s">
        <v>19</v>
      </c>
      <c r="F206" s="244" t="s">
        <v>151</v>
      </c>
      <c r="G206" s="242"/>
      <c r="H206" s="245">
        <v>81.081999999999994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1" t="s">
        <v>146</v>
      </c>
      <c r="AU206" s="251" t="s">
        <v>82</v>
      </c>
      <c r="AV206" s="15" t="s">
        <v>144</v>
      </c>
      <c r="AW206" s="15" t="s">
        <v>33</v>
      </c>
      <c r="AX206" s="15" t="s">
        <v>80</v>
      </c>
      <c r="AY206" s="251" t="s">
        <v>136</v>
      </c>
    </row>
    <row r="207" s="2" customFormat="1" ht="14.4" customHeight="1">
      <c r="A207" s="40"/>
      <c r="B207" s="41"/>
      <c r="C207" s="206" t="s">
        <v>272</v>
      </c>
      <c r="D207" s="206" t="s">
        <v>139</v>
      </c>
      <c r="E207" s="207" t="s">
        <v>179</v>
      </c>
      <c r="F207" s="208" t="s">
        <v>180</v>
      </c>
      <c r="G207" s="209" t="s">
        <v>154</v>
      </c>
      <c r="H207" s="210">
        <v>52.835999999999999</v>
      </c>
      <c r="I207" s="211"/>
      <c r="J207" s="212">
        <f>ROUND(I207*H207,2)</f>
        <v>0</v>
      </c>
      <c r="K207" s="208" t="s">
        <v>143</v>
      </c>
      <c r="L207" s="46"/>
      <c r="M207" s="213" t="s">
        <v>19</v>
      </c>
      <c r="N207" s="214" t="s">
        <v>43</v>
      </c>
      <c r="O207" s="86"/>
      <c r="P207" s="215">
        <f>O207*H207</f>
        <v>0</v>
      </c>
      <c r="Q207" s="215">
        <v>0.040000000000000001</v>
      </c>
      <c r="R207" s="215">
        <f>Q207*H207</f>
        <v>2.1134399999999998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144</v>
      </c>
      <c r="AT207" s="217" t="s">
        <v>139</v>
      </c>
      <c r="AU207" s="217" t="s">
        <v>82</v>
      </c>
      <c r="AY207" s="19" t="s">
        <v>136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80</v>
      </c>
      <c r="BK207" s="218">
        <f>ROUND(I207*H207,2)</f>
        <v>0</v>
      </c>
      <c r="BL207" s="19" t="s">
        <v>144</v>
      </c>
      <c r="BM207" s="217" t="s">
        <v>273</v>
      </c>
    </row>
    <row r="208" s="13" customFormat="1">
      <c r="A208" s="13"/>
      <c r="B208" s="219"/>
      <c r="C208" s="220"/>
      <c r="D208" s="221" t="s">
        <v>146</v>
      </c>
      <c r="E208" s="222" t="s">
        <v>19</v>
      </c>
      <c r="F208" s="223" t="s">
        <v>274</v>
      </c>
      <c r="G208" s="220"/>
      <c r="H208" s="222" t="s">
        <v>19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9" t="s">
        <v>146</v>
      </c>
      <c r="AU208" s="229" t="s">
        <v>82</v>
      </c>
      <c r="AV208" s="13" t="s">
        <v>80</v>
      </c>
      <c r="AW208" s="13" t="s">
        <v>33</v>
      </c>
      <c r="AX208" s="13" t="s">
        <v>72</v>
      </c>
      <c r="AY208" s="229" t="s">
        <v>136</v>
      </c>
    </row>
    <row r="209" s="14" customFormat="1">
      <c r="A209" s="14"/>
      <c r="B209" s="230"/>
      <c r="C209" s="231"/>
      <c r="D209" s="221" t="s">
        <v>146</v>
      </c>
      <c r="E209" s="232" t="s">
        <v>19</v>
      </c>
      <c r="F209" s="233" t="s">
        <v>275</v>
      </c>
      <c r="G209" s="231"/>
      <c r="H209" s="234">
        <v>38.536000000000001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0" t="s">
        <v>146</v>
      </c>
      <c r="AU209" s="240" t="s">
        <v>82</v>
      </c>
      <c r="AV209" s="14" t="s">
        <v>82</v>
      </c>
      <c r="AW209" s="14" t="s">
        <v>33</v>
      </c>
      <c r="AX209" s="14" t="s">
        <v>72</v>
      </c>
      <c r="AY209" s="240" t="s">
        <v>136</v>
      </c>
    </row>
    <row r="210" s="14" customFormat="1">
      <c r="A210" s="14"/>
      <c r="B210" s="230"/>
      <c r="C210" s="231"/>
      <c r="D210" s="221" t="s">
        <v>146</v>
      </c>
      <c r="E210" s="232" t="s">
        <v>19</v>
      </c>
      <c r="F210" s="233" t="s">
        <v>276</v>
      </c>
      <c r="G210" s="231"/>
      <c r="H210" s="234">
        <v>7.343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0" t="s">
        <v>146</v>
      </c>
      <c r="AU210" s="240" t="s">
        <v>82</v>
      </c>
      <c r="AV210" s="14" t="s">
        <v>82</v>
      </c>
      <c r="AW210" s="14" t="s">
        <v>33</v>
      </c>
      <c r="AX210" s="14" t="s">
        <v>72</v>
      </c>
      <c r="AY210" s="240" t="s">
        <v>136</v>
      </c>
    </row>
    <row r="211" s="14" customFormat="1">
      <c r="A211" s="14"/>
      <c r="B211" s="230"/>
      <c r="C211" s="231"/>
      <c r="D211" s="221" t="s">
        <v>146</v>
      </c>
      <c r="E211" s="232" t="s">
        <v>19</v>
      </c>
      <c r="F211" s="233" t="s">
        <v>277</v>
      </c>
      <c r="G211" s="231"/>
      <c r="H211" s="234">
        <v>6.9569999999999999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146</v>
      </c>
      <c r="AU211" s="240" t="s">
        <v>82</v>
      </c>
      <c r="AV211" s="14" t="s">
        <v>82</v>
      </c>
      <c r="AW211" s="14" t="s">
        <v>33</v>
      </c>
      <c r="AX211" s="14" t="s">
        <v>72</v>
      </c>
      <c r="AY211" s="240" t="s">
        <v>136</v>
      </c>
    </row>
    <row r="212" s="15" customFormat="1">
      <c r="A212" s="15"/>
      <c r="B212" s="241"/>
      <c r="C212" s="242"/>
      <c r="D212" s="221" t="s">
        <v>146</v>
      </c>
      <c r="E212" s="243" t="s">
        <v>19</v>
      </c>
      <c r="F212" s="244" t="s">
        <v>151</v>
      </c>
      <c r="G212" s="242"/>
      <c r="H212" s="245">
        <v>52.835999999999999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1" t="s">
        <v>146</v>
      </c>
      <c r="AU212" s="251" t="s">
        <v>82</v>
      </c>
      <c r="AV212" s="15" t="s">
        <v>144</v>
      </c>
      <c r="AW212" s="15" t="s">
        <v>33</v>
      </c>
      <c r="AX212" s="15" t="s">
        <v>80</v>
      </c>
      <c r="AY212" s="251" t="s">
        <v>136</v>
      </c>
    </row>
    <row r="213" s="2" customFormat="1" ht="37.8" customHeight="1">
      <c r="A213" s="40"/>
      <c r="B213" s="41"/>
      <c r="C213" s="206" t="s">
        <v>278</v>
      </c>
      <c r="D213" s="206" t="s">
        <v>139</v>
      </c>
      <c r="E213" s="207" t="s">
        <v>279</v>
      </c>
      <c r="F213" s="208" t="s">
        <v>280</v>
      </c>
      <c r="G213" s="209" t="s">
        <v>154</v>
      </c>
      <c r="H213" s="210">
        <v>113.59999999999999</v>
      </c>
      <c r="I213" s="211"/>
      <c r="J213" s="212">
        <f>ROUND(I213*H213,2)</f>
        <v>0</v>
      </c>
      <c r="K213" s="208" t="s">
        <v>143</v>
      </c>
      <c r="L213" s="46"/>
      <c r="M213" s="213" t="s">
        <v>19</v>
      </c>
      <c r="N213" s="214" t="s">
        <v>43</v>
      </c>
      <c r="O213" s="86"/>
      <c r="P213" s="215">
        <f>O213*H213</f>
        <v>0</v>
      </c>
      <c r="Q213" s="215">
        <v>0.0048900000000000002</v>
      </c>
      <c r="R213" s="215">
        <f>Q213*H213</f>
        <v>0.555504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144</v>
      </c>
      <c r="AT213" s="217" t="s">
        <v>139</v>
      </c>
      <c r="AU213" s="217" t="s">
        <v>82</v>
      </c>
      <c r="AY213" s="19" t="s">
        <v>136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80</v>
      </c>
      <c r="BK213" s="218">
        <f>ROUND(I213*H213,2)</f>
        <v>0</v>
      </c>
      <c r="BL213" s="19" t="s">
        <v>144</v>
      </c>
      <c r="BM213" s="217" t="s">
        <v>281</v>
      </c>
    </row>
    <row r="214" s="14" customFormat="1">
      <c r="A214" s="14"/>
      <c r="B214" s="230"/>
      <c r="C214" s="231"/>
      <c r="D214" s="221" t="s">
        <v>146</v>
      </c>
      <c r="E214" s="232" t="s">
        <v>19</v>
      </c>
      <c r="F214" s="233" t="s">
        <v>282</v>
      </c>
      <c r="G214" s="231"/>
      <c r="H214" s="234">
        <v>113.59999999999999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0" t="s">
        <v>146</v>
      </c>
      <c r="AU214" s="240" t="s">
        <v>82</v>
      </c>
      <c r="AV214" s="14" t="s">
        <v>82</v>
      </c>
      <c r="AW214" s="14" t="s">
        <v>33</v>
      </c>
      <c r="AX214" s="14" t="s">
        <v>80</v>
      </c>
      <c r="AY214" s="240" t="s">
        <v>136</v>
      </c>
    </row>
    <row r="215" s="2" customFormat="1" ht="37.8" customHeight="1">
      <c r="A215" s="40"/>
      <c r="B215" s="41"/>
      <c r="C215" s="206" t="s">
        <v>283</v>
      </c>
      <c r="D215" s="206" t="s">
        <v>139</v>
      </c>
      <c r="E215" s="207" t="s">
        <v>284</v>
      </c>
      <c r="F215" s="208" t="s">
        <v>285</v>
      </c>
      <c r="G215" s="209" t="s">
        <v>154</v>
      </c>
      <c r="H215" s="210">
        <v>374.59899999999999</v>
      </c>
      <c r="I215" s="211"/>
      <c r="J215" s="212">
        <f>ROUND(I215*H215,2)</f>
        <v>0</v>
      </c>
      <c r="K215" s="208" t="s">
        <v>143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0.015400000000000001</v>
      </c>
      <c r="R215" s="215">
        <f>Q215*H215</f>
        <v>5.7688246000000003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144</v>
      </c>
      <c r="AT215" s="217" t="s">
        <v>139</v>
      </c>
      <c r="AU215" s="217" t="s">
        <v>82</v>
      </c>
      <c r="AY215" s="19" t="s">
        <v>136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144</v>
      </c>
      <c r="BM215" s="217" t="s">
        <v>286</v>
      </c>
    </row>
    <row r="216" s="13" customFormat="1">
      <c r="A216" s="13"/>
      <c r="B216" s="219"/>
      <c r="C216" s="220"/>
      <c r="D216" s="221" t="s">
        <v>146</v>
      </c>
      <c r="E216" s="222" t="s">
        <v>19</v>
      </c>
      <c r="F216" s="223" t="s">
        <v>287</v>
      </c>
      <c r="G216" s="220"/>
      <c r="H216" s="222" t="s">
        <v>19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9" t="s">
        <v>146</v>
      </c>
      <c r="AU216" s="229" t="s">
        <v>82</v>
      </c>
      <c r="AV216" s="13" t="s">
        <v>80</v>
      </c>
      <c r="AW216" s="13" t="s">
        <v>33</v>
      </c>
      <c r="AX216" s="13" t="s">
        <v>72</v>
      </c>
      <c r="AY216" s="229" t="s">
        <v>136</v>
      </c>
    </row>
    <row r="217" s="14" customFormat="1">
      <c r="A217" s="14"/>
      <c r="B217" s="230"/>
      <c r="C217" s="231"/>
      <c r="D217" s="221" t="s">
        <v>146</v>
      </c>
      <c r="E217" s="232" t="s">
        <v>19</v>
      </c>
      <c r="F217" s="233" t="s">
        <v>288</v>
      </c>
      <c r="G217" s="231"/>
      <c r="H217" s="234">
        <v>125.27200000000001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0" t="s">
        <v>146</v>
      </c>
      <c r="AU217" s="240" t="s">
        <v>82</v>
      </c>
      <c r="AV217" s="14" t="s">
        <v>82</v>
      </c>
      <c r="AW217" s="14" t="s">
        <v>33</v>
      </c>
      <c r="AX217" s="14" t="s">
        <v>72</v>
      </c>
      <c r="AY217" s="240" t="s">
        <v>136</v>
      </c>
    </row>
    <row r="218" s="14" customFormat="1">
      <c r="A218" s="14"/>
      <c r="B218" s="230"/>
      <c r="C218" s="231"/>
      <c r="D218" s="221" t="s">
        <v>146</v>
      </c>
      <c r="E218" s="232" t="s">
        <v>19</v>
      </c>
      <c r="F218" s="233" t="s">
        <v>289</v>
      </c>
      <c r="G218" s="231"/>
      <c r="H218" s="234">
        <v>58.968000000000004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146</v>
      </c>
      <c r="AU218" s="240" t="s">
        <v>82</v>
      </c>
      <c r="AV218" s="14" t="s">
        <v>82</v>
      </c>
      <c r="AW218" s="14" t="s">
        <v>33</v>
      </c>
      <c r="AX218" s="14" t="s">
        <v>72</v>
      </c>
      <c r="AY218" s="240" t="s">
        <v>136</v>
      </c>
    </row>
    <row r="219" s="14" customFormat="1">
      <c r="A219" s="14"/>
      <c r="B219" s="230"/>
      <c r="C219" s="231"/>
      <c r="D219" s="221" t="s">
        <v>146</v>
      </c>
      <c r="E219" s="232" t="s">
        <v>19</v>
      </c>
      <c r="F219" s="233" t="s">
        <v>290</v>
      </c>
      <c r="G219" s="231"/>
      <c r="H219" s="234">
        <v>58.408000000000001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146</v>
      </c>
      <c r="AU219" s="240" t="s">
        <v>82</v>
      </c>
      <c r="AV219" s="14" t="s">
        <v>82</v>
      </c>
      <c r="AW219" s="14" t="s">
        <v>33</v>
      </c>
      <c r="AX219" s="14" t="s">
        <v>72</v>
      </c>
      <c r="AY219" s="240" t="s">
        <v>136</v>
      </c>
    </row>
    <row r="220" s="14" customFormat="1">
      <c r="A220" s="14"/>
      <c r="B220" s="230"/>
      <c r="C220" s="231"/>
      <c r="D220" s="221" t="s">
        <v>146</v>
      </c>
      <c r="E220" s="232" t="s">
        <v>19</v>
      </c>
      <c r="F220" s="233" t="s">
        <v>291</v>
      </c>
      <c r="G220" s="231"/>
      <c r="H220" s="234">
        <v>2.25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146</v>
      </c>
      <c r="AU220" s="240" t="s">
        <v>82</v>
      </c>
      <c r="AV220" s="14" t="s">
        <v>82</v>
      </c>
      <c r="AW220" s="14" t="s">
        <v>33</v>
      </c>
      <c r="AX220" s="14" t="s">
        <v>72</v>
      </c>
      <c r="AY220" s="240" t="s">
        <v>136</v>
      </c>
    </row>
    <row r="221" s="14" customFormat="1">
      <c r="A221" s="14"/>
      <c r="B221" s="230"/>
      <c r="C221" s="231"/>
      <c r="D221" s="221" t="s">
        <v>146</v>
      </c>
      <c r="E221" s="232" t="s">
        <v>19</v>
      </c>
      <c r="F221" s="233" t="s">
        <v>292</v>
      </c>
      <c r="G221" s="231"/>
      <c r="H221" s="234">
        <v>7.7679999999999998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0" t="s">
        <v>146</v>
      </c>
      <c r="AU221" s="240" t="s">
        <v>82</v>
      </c>
      <c r="AV221" s="14" t="s">
        <v>82</v>
      </c>
      <c r="AW221" s="14" t="s">
        <v>33</v>
      </c>
      <c r="AX221" s="14" t="s">
        <v>72</v>
      </c>
      <c r="AY221" s="240" t="s">
        <v>136</v>
      </c>
    </row>
    <row r="222" s="14" customFormat="1">
      <c r="A222" s="14"/>
      <c r="B222" s="230"/>
      <c r="C222" s="231"/>
      <c r="D222" s="221" t="s">
        <v>146</v>
      </c>
      <c r="E222" s="232" t="s">
        <v>19</v>
      </c>
      <c r="F222" s="233" t="s">
        <v>293</v>
      </c>
      <c r="G222" s="231"/>
      <c r="H222" s="234">
        <v>9.6039999999999992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146</v>
      </c>
      <c r="AU222" s="240" t="s">
        <v>82</v>
      </c>
      <c r="AV222" s="14" t="s">
        <v>82</v>
      </c>
      <c r="AW222" s="14" t="s">
        <v>33</v>
      </c>
      <c r="AX222" s="14" t="s">
        <v>72</v>
      </c>
      <c r="AY222" s="240" t="s">
        <v>136</v>
      </c>
    </row>
    <row r="223" s="14" customFormat="1">
      <c r="A223" s="14"/>
      <c r="B223" s="230"/>
      <c r="C223" s="231"/>
      <c r="D223" s="221" t="s">
        <v>146</v>
      </c>
      <c r="E223" s="232" t="s">
        <v>19</v>
      </c>
      <c r="F223" s="233" t="s">
        <v>294</v>
      </c>
      <c r="G223" s="231"/>
      <c r="H223" s="234">
        <v>21.16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0" t="s">
        <v>146</v>
      </c>
      <c r="AU223" s="240" t="s">
        <v>82</v>
      </c>
      <c r="AV223" s="14" t="s">
        <v>82</v>
      </c>
      <c r="AW223" s="14" t="s">
        <v>33</v>
      </c>
      <c r="AX223" s="14" t="s">
        <v>72</v>
      </c>
      <c r="AY223" s="240" t="s">
        <v>136</v>
      </c>
    </row>
    <row r="224" s="14" customFormat="1">
      <c r="A224" s="14"/>
      <c r="B224" s="230"/>
      <c r="C224" s="231"/>
      <c r="D224" s="221" t="s">
        <v>146</v>
      </c>
      <c r="E224" s="232" t="s">
        <v>19</v>
      </c>
      <c r="F224" s="233" t="s">
        <v>295</v>
      </c>
      <c r="G224" s="231"/>
      <c r="H224" s="234">
        <v>29.312999999999999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0" t="s">
        <v>146</v>
      </c>
      <c r="AU224" s="240" t="s">
        <v>82</v>
      </c>
      <c r="AV224" s="14" t="s">
        <v>82</v>
      </c>
      <c r="AW224" s="14" t="s">
        <v>33</v>
      </c>
      <c r="AX224" s="14" t="s">
        <v>72</v>
      </c>
      <c r="AY224" s="240" t="s">
        <v>136</v>
      </c>
    </row>
    <row r="225" s="14" customFormat="1">
      <c r="A225" s="14"/>
      <c r="B225" s="230"/>
      <c r="C225" s="231"/>
      <c r="D225" s="221" t="s">
        <v>146</v>
      </c>
      <c r="E225" s="232" t="s">
        <v>19</v>
      </c>
      <c r="F225" s="233" t="s">
        <v>296</v>
      </c>
      <c r="G225" s="231"/>
      <c r="H225" s="234">
        <v>18.263999999999999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0" t="s">
        <v>146</v>
      </c>
      <c r="AU225" s="240" t="s">
        <v>82</v>
      </c>
      <c r="AV225" s="14" t="s">
        <v>82</v>
      </c>
      <c r="AW225" s="14" t="s">
        <v>33</v>
      </c>
      <c r="AX225" s="14" t="s">
        <v>72</v>
      </c>
      <c r="AY225" s="240" t="s">
        <v>136</v>
      </c>
    </row>
    <row r="226" s="14" customFormat="1">
      <c r="A226" s="14"/>
      <c r="B226" s="230"/>
      <c r="C226" s="231"/>
      <c r="D226" s="221" t="s">
        <v>146</v>
      </c>
      <c r="E226" s="232" t="s">
        <v>19</v>
      </c>
      <c r="F226" s="233" t="s">
        <v>297</v>
      </c>
      <c r="G226" s="231"/>
      <c r="H226" s="234">
        <v>8.8399999999999999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0" t="s">
        <v>146</v>
      </c>
      <c r="AU226" s="240" t="s">
        <v>82</v>
      </c>
      <c r="AV226" s="14" t="s">
        <v>82</v>
      </c>
      <c r="AW226" s="14" t="s">
        <v>33</v>
      </c>
      <c r="AX226" s="14" t="s">
        <v>72</v>
      </c>
      <c r="AY226" s="240" t="s">
        <v>136</v>
      </c>
    </row>
    <row r="227" s="13" customFormat="1">
      <c r="A227" s="13"/>
      <c r="B227" s="219"/>
      <c r="C227" s="220"/>
      <c r="D227" s="221" t="s">
        <v>146</v>
      </c>
      <c r="E227" s="222" t="s">
        <v>19</v>
      </c>
      <c r="F227" s="223" t="s">
        <v>298</v>
      </c>
      <c r="G227" s="220"/>
      <c r="H227" s="222" t="s">
        <v>19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9" t="s">
        <v>146</v>
      </c>
      <c r="AU227" s="229" t="s">
        <v>82</v>
      </c>
      <c r="AV227" s="13" t="s">
        <v>80</v>
      </c>
      <c r="AW227" s="13" t="s">
        <v>33</v>
      </c>
      <c r="AX227" s="13" t="s">
        <v>72</v>
      </c>
      <c r="AY227" s="229" t="s">
        <v>136</v>
      </c>
    </row>
    <row r="228" s="14" customFormat="1">
      <c r="A228" s="14"/>
      <c r="B228" s="230"/>
      <c r="C228" s="231"/>
      <c r="D228" s="221" t="s">
        <v>146</v>
      </c>
      <c r="E228" s="232" t="s">
        <v>19</v>
      </c>
      <c r="F228" s="233" t="s">
        <v>299</v>
      </c>
      <c r="G228" s="231"/>
      <c r="H228" s="234">
        <v>29.808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0" t="s">
        <v>146</v>
      </c>
      <c r="AU228" s="240" t="s">
        <v>82</v>
      </c>
      <c r="AV228" s="14" t="s">
        <v>82</v>
      </c>
      <c r="AW228" s="14" t="s">
        <v>33</v>
      </c>
      <c r="AX228" s="14" t="s">
        <v>72</v>
      </c>
      <c r="AY228" s="240" t="s">
        <v>136</v>
      </c>
    </row>
    <row r="229" s="13" customFormat="1">
      <c r="A229" s="13"/>
      <c r="B229" s="219"/>
      <c r="C229" s="220"/>
      <c r="D229" s="221" t="s">
        <v>146</v>
      </c>
      <c r="E229" s="222" t="s">
        <v>19</v>
      </c>
      <c r="F229" s="223" t="s">
        <v>300</v>
      </c>
      <c r="G229" s="220"/>
      <c r="H229" s="222" t="s">
        <v>19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9" t="s">
        <v>146</v>
      </c>
      <c r="AU229" s="229" t="s">
        <v>82</v>
      </c>
      <c r="AV229" s="13" t="s">
        <v>80</v>
      </c>
      <c r="AW229" s="13" t="s">
        <v>33</v>
      </c>
      <c r="AX229" s="13" t="s">
        <v>72</v>
      </c>
      <c r="AY229" s="229" t="s">
        <v>136</v>
      </c>
    </row>
    <row r="230" s="14" customFormat="1">
      <c r="A230" s="14"/>
      <c r="B230" s="230"/>
      <c r="C230" s="231"/>
      <c r="D230" s="221" t="s">
        <v>146</v>
      </c>
      <c r="E230" s="232" t="s">
        <v>19</v>
      </c>
      <c r="F230" s="233" t="s">
        <v>301</v>
      </c>
      <c r="G230" s="231"/>
      <c r="H230" s="234">
        <v>2.3519999999999999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0" t="s">
        <v>146</v>
      </c>
      <c r="AU230" s="240" t="s">
        <v>82</v>
      </c>
      <c r="AV230" s="14" t="s">
        <v>82</v>
      </c>
      <c r="AW230" s="14" t="s">
        <v>33</v>
      </c>
      <c r="AX230" s="14" t="s">
        <v>72</v>
      </c>
      <c r="AY230" s="240" t="s">
        <v>136</v>
      </c>
    </row>
    <row r="231" s="14" customFormat="1">
      <c r="A231" s="14"/>
      <c r="B231" s="230"/>
      <c r="C231" s="231"/>
      <c r="D231" s="221" t="s">
        <v>146</v>
      </c>
      <c r="E231" s="232" t="s">
        <v>19</v>
      </c>
      <c r="F231" s="233" t="s">
        <v>302</v>
      </c>
      <c r="G231" s="231"/>
      <c r="H231" s="234">
        <v>2.5920000000000001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0" t="s">
        <v>146</v>
      </c>
      <c r="AU231" s="240" t="s">
        <v>82</v>
      </c>
      <c r="AV231" s="14" t="s">
        <v>82</v>
      </c>
      <c r="AW231" s="14" t="s">
        <v>33</v>
      </c>
      <c r="AX231" s="14" t="s">
        <v>72</v>
      </c>
      <c r="AY231" s="240" t="s">
        <v>136</v>
      </c>
    </row>
    <row r="232" s="15" customFormat="1">
      <c r="A232" s="15"/>
      <c r="B232" s="241"/>
      <c r="C232" s="242"/>
      <c r="D232" s="221" t="s">
        <v>146</v>
      </c>
      <c r="E232" s="243" t="s">
        <v>19</v>
      </c>
      <c r="F232" s="244" t="s">
        <v>151</v>
      </c>
      <c r="G232" s="242"/>
      <c r="H232" s="245">
        <v>374.59899999999999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1" t="s">
        <v>146</v>
      </c>
      <c r="AU232" s="251" t="s">
        <v>82</v>
      </c>
      <c r="AV232" s="15" t="s">
        <v>144</v>
      </c>
      <c r="AW232" s="15" t="s">
        <v>33</v>
      </c>
      <c r="AX232" s="15" t="s">
        <v>80</v>
      </c>
      <c r="AY232" s="251" t="s">
        <v>136</v>
      </c>
    </row>
    <row r="233" s="2" customFormat="1" ht="37.8" customHeight="1">
      <c r="A233" s="40"/>
      <c r="B233" s="41"/>
      <c r="C233" s="206" t="s">
        <v>7</v>
      </c>
      <c r="D233" s="206" t="s">
        <v>139</v>
      </c>
      <c r="E233" s="207" t="s">
        <v>303</v>
      </c>
      <c r="F233" s="208" t="s">
        <v>304</v>
      </c>
      <c r="G233" s="209" t="s">
        <v>154</v>
      </c>
      <c r="H233" s="210">
        <v>2011.396</v>
      </c>
      <c r="I233" s="211"/>
      <c r="J233" s="212">
        <f>ROUND(I233*H233,2)</f>
        <v>0</v>
      </c>
      <c r="K233" s="208" t="s">
        <v>143</v>
      </c>
      <c r="L233" s="46"/>
      <c r="M233" s="213" t="s">
        <v>19</v>
      </c>
      <c r="N233" s="214" t="s">
        <v>43</v>
      </c>
      <c r="O233" s="86"/>
      <c r="P233" s="215">
        <f>O233*H233</f>
        <v>0</v>
      </c>
      <c r="Q233" s="215">
        <v>0.016279999999999999</v>
      </c>
      <c r="R233" s="215">
        <f>Q233*H233</f>
        <v>32.74552688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144</v>
      </c>
      <c r="AT233" s="217" t="s">
        <v>139</v>
      </c>
      <c r="AU233" s="217" t="s">
        <v>82</v>
      </c>
      <c r="AY233" s="19" t="s">
        <v>136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80</v>
      </c>
      <c r="BK233" s="218">
        <f>ROUND(I233*H233,2)</f>
        <v>0</v>
      </c>
      <c r="BL233" s="19" t="s">
        <v>144</v>
      </c>
      <c r="BM233" s="217" t="s">
        <v>305</v>
      </c>
    </row>
    <row r="234" s="13" customFormat="1">
      <c r="A234" s="13"/>
      <c r="B234" s="219"/>
      <c r="C234" s="220"/>
      <c r="D234" s="221" t="s">
        <v>146</v>
      </c>
      <c r="E234" s="222" t="s">
        <v>19</v>
      </c>
      <c r="F234" s="223" t="s">
        <v>306</v>
      </c>
      <c r="G234" s="220"/>
      <c r="H234" s="222" t="s">
        <v>19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146</v>
      </c>
      <c r="AU234" s="229" t="s">
        <v>82</v>
      </c>
      <c r="AV234" s="13" t="s">
        <v>80</v>
      </c>
      <c r="AW234" s="13" t="s">
        <v>33</v>
      </c>
      <c r="AX234" s="13" t="s">
        <v>72</v>
      </c>
      <c r="AY234" s="229" t="s">
        <v>136</v>
      </c>
    </row>
    <row r="235" s="13" customFormat="1">
      <c r="A235" s="13"/>
      <c r="B235" s="219"/>
      <c r="C235" s="220"/>
      <c r="D235" s="221" t="s">
        <v>146</v>
      </c>
      <c r="E235" s="222" t="s">
        <v>19</v>
      </c>
      <c r="F235" s="223" t="s">
        <v>307</v>
      </c>
      <c r="G235" s="220"/>
      <c r="H235" s="222" t="s">
        <v>19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146</v>
      </c>
      <c r="AU235" s="229" t="s">
        <v>82</v>
      </c>
      <c r="AV235" s="13" t="s">
        <v>80</v>
      </c>
      <c r="AW235" s="13" t="s">
        <v>33</v>
      </c>
      <c r="AX235" s="13" t="s">
        <v>72</v>
      </c>
      <c r="AY235" s="229" t="s">
        <v>136</v>
      </c>
    </row>
    <row r="236" s="14" customFormat="1">
      <c r="A236" s="14"/>
      <c r="B236" s="230"/>
      <c r="C236" s="231"/>
      <c r="D236" s="221" t="s">
        <v>146</v>
      </c>
      <c r="E236" s="232" t="s">
        <v>19</v>
      </c>
      <c r="F236" s="233" t="s">
        <v>239</v>
      </c>
      <c r="G236" s="231"/>
      <c r="H236" s="234">
        <v>401.77699999999999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146</v>
      </c>
      <c r="AU236" s="240" t="s">
        <v>82</v>
      </c>
      <c r="AV236" s="14" t="s">
        <v>82</v>
      </c>
      <c r="AW236" s="14" t="s">
        <v>33</v>
      </c>
      <c r="AX236" s="14" t="s">
        <v>72</v>
      </c>
      <c r="AY236" s="240" t="s">
        <v>136</v>
      </c>
    </row>
    <row r="237" s="14" customFormat="1">
      <c r="A237" s="14"/>
      <c r="B237" s="230"/>
      <c r="C237" s="231"/>
      <c r="D237" s="221" t="s">
        <v>146</v>
      </c>
      <c r="E237" s="232" t="s">
        <v>19</v>
      </c>
      <c r="F237" s="233" t="s">
        <v>240</v>
      </c>
      <c r="G237" s="231"/>
      <c r="H237" s="234">
        <v>32.363999999999997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146</v>
      </c>
      <c r="AU237" s="240" t="s">
        <v>82</v>
      </c>
      <c r="AV237" s="14" t="s">
        <v>82</v>
      </c>
      <c r="AW237" s="14" t="s">
        <v>33</v>
      </c>
      <c r="AX237" s="14" t="s">
        <v>72</v>
      </c>
      <c r="AY237" s="240" t="s">
        <v>136</v>
      </c>
    </row>
    <row r="238" s="14" customFormat="1">
      <c r="A238" s="14"/>
      <c r="B238" s="230"/>
      <c r="C238" s="231"/>
      <c r="D238" s="221" t="s">
        <v>146</v>
      </c>
      <c r="E238" s="232" t="s">
        <v>19</v>
      </c>
      <c r="F238" s="233" t="s">
        <v>241</v>
      </c>
      <c r="G238" s="231"/>
      <c r="H238" s="234">
        <v>361.37700000000001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146</v>
      </c>
      <c r="AU238" s="240" t="s">
        <v>82</v>
      </c>
      <c r="AV238" s="14" t="s">
        <v>82</v>
      </c>
      <c r="AW238" s="14" t="s">
        <v>33</v>
      </c>
      <c r="AX238" s="14" t="s">
        <v>72</v>
      </c>
      <c r="AY238" s="240" t="s">
        <v>136</v>
      </c>
    </row>
    <row r="239" s="14" customFormat="1">
      <c r="A239" s="14"/>
      <c r="B239" s="230"/>
      <c r="C239" s="231"/>
      <c r="D239" s="221" t="s">
        <v>146</v>
      </c>
      <c r="E239" s="232" t="s">
        <v>19</v>
      </c>
      <c r="F239" s="233" t="s">
        <v>242</v>
      </c>
      <c r="G239" s="231"/>
      <c r="H239" s="234">
        <v>446.40100000000001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0" t="s">
        <v>146</v>
      </c>
      <c r="AU239" s="240" t="s">
        <v>82</v>
      </c>
      <c r="AV239" s="14" t="s">
        <v>82</v>
      </c>
      <c r="AW239" s="14" t="s">
        <v>33</v>
      </c>
      <c r="AX239" s="14" t="s">
        <v>72</v>
      </c>
      <c r="AY239" s="240" t="s">
        <v>136</v>
      </c>
    </row>
    <row r="240" s="14" customFormat="1">
      <c r="A240" s="14"/>
      <c r="B240" s="230"/>
      <c r="C240" s="231"/>
      <c r="D240" s="221" t="s">
        <v>146</v>
      </c>
      <c r="E240" s="232" t="s">
        <v>19</v>
      </c>
      <c r="F240" s="233" t="s">
        <v>243</v>
      </c>
      <c r="G240" s="231"/>
      <c r="H240" s="234">
        <v>249.536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0" t="s">
        <v>146</v>
      </c>
      <c r="AU240" s="240" t="s">
        <v>82</v>
      </c>
      <c r="AV240" s="14" t="s">
        <v>82</v>
      </c>
      <c r="AW240" s="14" t="s">
        <v>33</v>
      </c>
      <c r="AX240" s="14" t="s">
        <v>72</v>
      </c>
      <c r="AY240" s="240" t="s">
        <v>136</v>
      </c>
    </row>
    <row r="241" s="14" customFormat="1">
      <c r="A241" s="14"/>
      <c r="B241" s="230"/>
      <c r="C241" s="231"/>
      <c r="D241" s="221" t="s">
        <v>146</v>
      </c>
      <c r="E241" s="232" t="s">
        <v>19</v>
      </c>
      <c r="F241" s="233" t="s">
        <v>244</v>
      </c>
      <c r="G241" s="231"/>
      <c r="H241" s="234">
        <v>110.684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146</v>
      </c>
      <c r="AU241" s="240" t="s">
        <v>82</v>
      </c>
      <c r="AV241" s="14" t="s">
        <v>82</v>
      </c>
      <c r="AW241" s="14" t="s">
        <v>33</v>
      </c>
      <c r="AX241" s="14" t="s">
        <v>72</v>
      </c>
      <c r="AY241" s="240" t="s">
        <v>136</v>
      </c>
    </row>
    <row r="242" s="14" customFormat="1">
      <c r="A242" s="14"/>
      <c r="B242" s="230"/>
      <c r="C242" s="231"/>
      <c r="D242" s="221" t="s">
        <v>146</v>
      </c>
      <c r="E242" s="232" t="s">
        <v>19</v>
      </c>
      <c r="F242" s="233" t="s">
        <v>245</v>
      </c>
      <c r="G242" s="231"/>
      <c r="H242" s="234">
        <v>109.718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0" t="s">
        <v>146</v>
      </c>
      <c r="AU242" s="240" t="s">
        <v>82</v>
      </c>
      <c r="AV242" s="14" t="s">
        <v>82</v>
      </c>
      <c r="AW242" s="14" t="s">
        <v>33</v>
      </c>
      <c r="AX242" s="14" t="s">
        <v>72</v>
      </c>
      <c r="AY242" s="240" t="s">
        <v>136</v>
      </c>
    </row>
    <row r="243" s="14" customFormat="1">
      <c r="A243" s="14"/>
      <c r="B243" s="230"/>
      <c r="C243" s="231"/>
      <c r="D243" s="221" t="s">
        <v>146</v>
      </c>
      <c r="E243" s="232" t="s">
        <v>19</v>
      </c>
      <c r="F243" s="233" t="s">
        <v>246</v>
      </c>
      <c r="G243" s="231"/>
      <c r="H243" s="234">
        <v>53.085999999999999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146</v>
      </c>
      <c r="AU243" s="240" t="s">
        <v>82</v>
      </c>
      <c r="AV243" s="14" t="s">
        <v>82</v>
      </c>
      <c r="AW243" s="14" t="s">
        <v>33</v>
      </c>
      <c r="AX243" s="14" t="s">
        <v>72</v>
      </c>
      <c r="AY243" s="240" t="s">
        <v>136</v>
      </c>
    </row>
    <row r="244" s="14" customFormat="1">
      <c r="A244" s="14"/>
      <c r="B244" s="230"/>
      <c r="C244" s="231"/>
      <c r="D244" s="221" t="s">
        <v>146</v>
      </c>
      <c r="E244" s="232" t="s">
        <v>19</v>
      </c>
      <c r="F244" s="233" t="s">
        <v>247</v>
      </c>
      <c r="G244" s="231"/>
      <c r="H244" s="234">
        <v>33.591000000000001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0" t="s">
        <v>146</v>
      </c>
      <c r="AU244" s="240" t="s">
        <v>82</v>
      </c>
      <c r="AV244" s="14" t="s">
        <v>82</v>
      </c>
      <c r="AW244" s="14" t="s">
        <v>33</v>
      </c>
      <c r="AX244" s="14" t="s">
        <v>72</v>
      </c>
      <c r="AY244" s="240" t="s">
        <v>136</v>
      </c>
    </row>
    <row r="245" s="14" customFormat="1">
      <c r="A245" s="14"/>
      <c r="B245" s="230"/>
      <c r="C245" s="231"/>
      <c r="D245" s="221" t="s">
        <v>146</v>
      </c>
      <c r="E245" s="232" t="s">
        <v>19</v>
      </c>
      <c r="F245" s="233" t="s">
        <v>248</v>
      </c>
      <c r="G245" s="231"/>
      <c r="H245" s="234">
        <v>45.493000000000002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0" t="s">
        <v>146</v>
      </c>
      <c r="AU245" s="240" t="s">
        <v>82</v>
      </c>
      <c r="AV245" s="14" t="s">
        <v>82</v>
      </c>
      <c r="AW245" s="14" t="s">
        <v>33</v>
      </c>
      <c r="AX245" s="14" t="s">
        <v>72</v>
      </c>
      <c r="AY245" s="240" t="s">
        <v>136</v>
      </c>
    </row>
    <row r="246" s="14" customFormat="1">
      <c r="A246" s="14"/>
      <c r="B246" s="230"/>
      <c r="C246" s="231"/>
      <c r="D246" s="221" t="s">
        <v>146</v>
      </c>
      <c r="E246" s="232" t="s">
        <v>19</v>
      </c>
      <c r="F246" s="233" t="s">
        <v>249</v>
      </c>
      <c r="G246" s="231"/>
      <c r="H246" s="234">
        <v>46.679000000000002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0" t="s">
        <v>146</v>
      </c>
      <c r="AU246" s="240" t="s">
        <v>82</v>
      </c>
      <c r="AV246" s="14" t="s">
        <v>82</v>
      </c>
      <c r="AW246" s="14" t="s">
        <v>33</v>
      </c>
      <c r="AX246" s="14" t="s">
        <v>72</v>
      </c>
      <c r="AY246" s="240" t="s">
        <v>136</v>
      </c>
    </row>
    <row r="247" s="14" customFormat="1">
      <c r="A247" s="14"/>
      <c r="B247" s="230"/>
      <c r="C247" s="231"/>
      <c r="D247" s="221" t="s">
        <v>146</v>
      </c>
      <c r="E247" s="232" t="s">
        <v>19</v>
      </c>
      <c r="F247" s="233" t="s">
        <v>250</v>
      </c>
      <c r="G247" s="231"/>
      <c r="H247" s="234">
        <v>44.972000000000001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146</v>
      </c>
      <c r="AU247" s="240" t="s">
        <v>82</v>
      </c>
      <c r="AV247" s="14" t="s">
        <v>82</v>
      </c>
      <c r="AW247" s="14" t="s">
        <v>33</v>
      </c>
      <c r="AX247" s="14" t="s">
        <v>72</v>
      </c>
      <c r="AY247" s="240" t="s">
        <v>136</v>
      </c>
    </row>
    <row r="248" s="14" customFormat="1">
      <c r="A248" s="14"/>
      <c r="B248" s="230"/>
      <c r="C248" s="231"/>
      <c r="D248" s="221" t="s">
        <v>146</v>
      </c>
      <c r="E248" s="232" t="s">
        <v>19</v>
      </c>
      <c r="F248" s="233" t="s">
        <v>251</v>
      </c>
      <c r="G248" s="231"/>
      <c r="H248" s="234">
        <v>18.972999999999999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0" t="s">
        <v>146</v>
      </c>
      <c r="AU248" s="240" t="s">
        <v>82</v>
      </c>
      <c r="AV248" s="14" t="s">
        <v>82</v>
      </c>
      <c r="AW248" s="14" t="s">
        <v>33</v>
      </c>
      <c r="AX248" s="14" t="s">
        <v>72</v>
      </c>
      <c r="AY248" s="240" t="s">
        <v>136</v>
      </c>
    </row>
    <row r="249" s="14" customFormat="1">
      <c r="A249" s="14"/>
      <c r="B249" s="230"/>
      <c r="C249" s="231"/>
      <c r="D249" s="221" t="s">
        <v>146</v>
      </c>
      <c r="E249" s="232" t="s">
        <v>19</v>
      </c>
      <c r="F249" s="233" t="s">
        <v>252</v>
      </c>
      <c r="G249" s="231"/>
      <c r="H249" s="234">
        <v>17.065000000000001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0" t="s">
        <v>146</v>
      </c>
      <c r="AU249" s="240" t="s">
        <v>82</v>
      </c>
      <c r="AV249" s="14" t="s">
        <v>82</v>
      </c>
      <c r="AW249" s="14" t="s">
        <v>33</v>
      </c>
      <c r="AX249" s="14" t="s">
        <v>72</v>
      </c>
      <c r="AY249" s="240" t="s">
        <v>136</v>
      </c>
    </row>
    <row r="250" s="14" customFormat="1">
      <c r="A250" s="14"/>
      <c r="B250" s="230"/>
      <c r="C250" s="231"/>
      <c r="D250" s="221" t="s">
        <v>146</v>
      </c>
      <c r="E250" s="232" t="s">
        <v>19</v>
      </c>
      <c r="F250" s="233" t="s">
        <v>253</v>
      </c>
      <c r="G250" s="231"/>
      <c r="H250" s="234">
        <v>18.640999999999998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0" t="s">
        <v>146</v>
      </c>
      <c r="AU250" s="240" t="s">
        <v>82</v>
      </c>
      <c r="AV250" s="14" t="s">
        <v>82</v>
      </c>
      <c r="AW250" s="14" t="s">
        <v>33</v>
      </c>
      <c r="AX250" s="14" t="s">
        <v>72</v>
      </c>
      <c r="AY250" s="240" t="s">
        <v>136</v>
      </c>
    </row>
    <row r="251" s="14" customFormat="1">
      <c r="A251" s="14"/>
      <c r="B251" s="230"/>
      <c r="C251" s="231"/>
      <c r="D251" s="221" t="s">
        <v>146</v>
      </c>
      <c r="E251" s="232" t="s">
        <v>19</v>
      </c>
      <c r="F251" s="233" t="s">
        <v>254</v>
      </c>
      <c r="G251" s="231"/>
      <c r="H251" s="234">
        <v>37.130000000000003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146</v>
      </c>
      <c r="AU251" s="240" t="s">
        <v>82</v>
      </c>
      <c r="AV251" s="14" t="s">
        <v>82</v>
      </c>
      <c r="AW251" s="14" t="s">
        <v>33</v>
      </c>
      <c r="AX251" s="14" t="s">
        <v>72</v>
      </c>
      <c r="AY251" s="240" t="s">
        <v>136</v>
      </c>
    </row>
    <row r="252" s="14" customFormat="1">
      <c r="A252" s="14"/>
      <c r="B252" s="230"/>
      <c r="C252" s="231"/>
      <c r="D252" s="221" t="s">
        <v>146</v>
      </c>
      <c r="E252" s="232" t="s">
        <v>19</v>
      </c>
      <c r="F252" s="233" t="s">
        <v>255</v>
      </c>
      <c r="G252" s="231"/>
      <c r="H252" s="234">
        <v>47.012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0" t="s">
        <v>146</v>
      </c>
      <c r="AU252" s="240" t="s">
        <v>82</v>
      </c>
      <c r="AV252" s="14" t="s">
        <v>82</v>
      </c>
      <c r="AW252" s="14" t="s">
        <v>33</v>
      </c>
      <c r="AX252" s="14" t="s">
        <v>72</v>
      </c>
      <c r="AY252" s="240" t="s">
        <v>136</v>
      </c>
    </row>
    <row r="253" s="14" customFormat="1">
      <c r="A253" s="14"/>
      <c r="B253" s="230"/>
      <c r="C253" s="231"/>
      <c r="D253" s="221" t="s">
        <v>146</v>
      </c>
      <c r="E253" s="232" t="s">
        <v>19</v>
      </c>
      <c r="F253" s="233" t="s">
        <v>256</v>
      </c>
      <c r="G253" s="231"/>
      <c r="H253" s="234">
        <v>32.543999999999997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0" t="s">
        <v>146</v>
      </c>
      <c r="AU253" s="240" t="s">
        <v>82</v>
      </c>
      <c r="AV253" s="14" t="s">
        <v>82</v>
      </c>
      <c r="AW253" s="14" t="s">
        <v>33</v>
      </c>
      <c r="AX253" s="14" t="s">
        <v>72</v>
      </c>
      <c r="AY253" s="240" t="s">
        <v>136</v>
      </c>
    </row>
    <row r="254" s="14" customFormat="1">
      <c r="A254" s="14"/>
      <c r="B254" s="230"/>
      <c r="C254" s="231"/>
      <c r="D254" s="221" t="s">
        <v>146</v>
      </c>
      <c r="E254" s="232" t="s">
        <v>19</v>
      </c>
      <c r="F254" s="233" t="s">
        <v>257</v>
      </c>
      <c r="G254" s="231"/>
      <c r="H254" s="234">
        <v>62.326000000000001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0" t="s">
        <v>146</v>
      </c>
      <c r="AU254" s="240" t="s">
        <v>82</v>
      </c>
      <c r="AV254" s="14" t="s">
        <v>82</v>
      </c>
      <c r="AW254" s="14" t="s">
        <v>33</v>
      </c>
      <c r="AX254" s="14" t="s">
        <v>72</v>
      </c>
      <c r="AY254" s="240" t="s">
        <v>136</v>
      </c>
    </row>
    <row r="255" s="14" customFormat="1">
      <c r="A255" s="14"/>
      <c r="B255" s="230"/>
      <c r="C255" s="231"/>
      <c r="D255" s="221" t="s">
        <v>146</v>
      </c>
      <c r="E255" s="232" t="s">
        <v>19</v>
      </c>
      <c r="F255" s="233" t="s">
        <v>258</v>
      </c>
      <c r="G255" s="231"/>
      <c r="H255" s="234">
        <v>41.375999999999998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0" t="s">
        <v>146</v>
      </c>
      <c r="AU255" s="240" t="s">
        <v>82</v>
      </c>
      <c r="AV255" s="14" t="s">
        <v>82</v>
      </c>
      <c r="AW255" s="14" t="s">
        <v>33</v>
      </c>
      <c r="AX255" s="14" t="s">
        <v>72</v>
      </c>
      <c r="AY255" s="240" t="s">
        <v>136</v>
      </c>
    </row>
    <row r="256" s="14" customFormat="1">
      <c r="A256" s="14"/>
      <c r="B256" s="230"/>
      <c r="C256" s="231"/>
      <c r="D256" s="221" t="s">
        <v>146</v>
      </c>
      <c r="E256" s="232" t="s">
        <v>19</v>
      </c>
      <c r="F256" s="233" t="s">
        <v>259</v>
      </c>
      <c r="G256" s="231"/>
      <c r="H256" s="234">
        <v>44.953000000000003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146</v>
      </c>
      <c r="AU256" s="240" t="s">
        <v>82</v>
      </c>
      <c r="AV256" s="14" t="s">
        <v>82</v>
      </c>
      <c r="AW256" s="14" t="s">
        <v>33</v>
      </c>
      <c r="AX256" s="14" t="s">
        <v>72</v>
      </c>
      <c r="AY256" s="240" t="s">
        <v>136</v>
      </c>
    </row>
    <row r="257" s="14" customFormat="1">
      <c r="A257" s="14"/>
      <c r="B257" s="230"/>
      <c r="C257" s="231"/>
      <c r="D257" s="221" t="s">
        <v>146</v>
      </c>
      <c r="E257" s="232" t="s">
        <v>19</v>
      </c>
      <c r="F257" s="233" t="s">
        <v>260</v>
      </c>
      <c r="G257" s="231"/>
      <c r="H257" s="234">
        <v>49.215000000000003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146</v>
      </c>
      <c r="AU257" s="240" t="s">
        <v>82</v>
      </c>
      <c r="AV257" s="14" t="s">
        <v>82</v>
      </c>
      <c r="AW257" s="14" t="s">
        <v>33</v>
      </c>
      <c r="AX257" s="14" t="s">
        <v>72</v>
      </c>
      <c r="AY257" s="240" t="s">
        <v>136</v>
      </c>
    </row>
    <row r="258" s="16" customFormat="1">
      <c r="A258" s="16"/>
      <c r="B258" s="252"/>
      <c r="C258" s="253"/>
      <c r="D258" s="221" t="s">
        <v>146</v>
      </c>
      <c r="E258" s="254" t="s">
        <v>19</v>
      </c>
      <c r="F258" s="255" t="s">
        <v>261</v>
      </c>
      <c r="G258" s="253"/>
      <c r="H258" s="256">
        <v>2304.913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62" t="s">
        <v>146</v>
      </c>
      <c r="AU258" s="262" t="s">
        <v>82</v>
      </c>
      <c r="AV258" s="16" t="s">
        <v>137</v>
      </c>
      <c r="AW258" s="16" t="s">
        <v>33</v>
      </c>
      <c r="AX258" s="16" t="s">
        <v>72</v>
      </c>
      <c r="AY258" s="262" t="s">
        <v>136</v>
      </c>
    </row>
    <row r="259" s="13" customFormat="1">
      <c r="A259" s="13"/>
      <c r="B259" s="219"/>
      <c r="C259" s="220"/>
      <c r="D259" s="221" t="s">
        <v>146</v>
      </c>
      <c r="E259" s="222" t="s">
        <v>19</v>
      </c>
      <c r="F259" s="223" t="s">
        <v>262</v>
      </c>
      <c r="G259" s="220"/>
      <c r="H259" s="222" t="s">
        <v>19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9" t="s">
        <v>146</v>
      </c>
      <c r="AU259" s="229" t="s">
        <v>82</v>
      </c>
      <c r="AV259" s="13" t="s">
        <v>80</v>
      </c>
      <c r="AW259" s="13" t="s">
        <v>33</v>
      </c>
      <c r="AX259" s="13" t="s">
        <v>72</v>
      </c>
      <c r="AY259" s="229" t="s">
        <v>136</v>
      </c>
    </row>
    <row r="260" s="14" customFormat="1">
      <c r="A260" s="14"/>
      <c r="B260" s="230"/>
      <c r="C260" s="231"/>
      <c r="D260" s="221" t="s">
        <v>146</v>
      </c>
      <c r="E260" s="232" t="s">
        <v>19</v>
      </c>
      <c r="F260" s="233" t="s">
        <v>263</v>
      </c>
      <c r="G260" s="231"/>
      <c r="H260" s="234">
        <v>57.804000000000002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0" t="s">
        <v>146</v>
      </c>
      <c r="AU260" s="240" t="s">
        <v>82</v>
      </c>
      <c r="AV260" s="14" t="s">
        <v>82</v>
      </c>
      <c r="AW260" s="14" t="s">
        <v>33</v>
      </c>
      <c r="AX260" s="14" t="s">
        <v>72</v>
      </c>
      <c r="AY260" s="240" t="s">
        <v>136</v>
      </c>
    </row>
    <row r="261" s="14" customFormat="1">
      <c r="A261" s="14"/>
      <c r="B261" s="230"/>
      <c r="C261" s="231"/>
      <c r="D261" s="221" t="s">
        <v>146</v>
      </c>
      <c r="E261" s="232" t="s">
        <v>19</v>
      </c>
      <c r="F261" s="233" t="s">
        <v>264</v>
      </c>
      <c r="G261" s="231"/>
      <c r="H261" s="234">
        <v>12.842000000000001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146</v>
      </c>
      <c r="AU261" s="240" t="s">
        <v>82</v>
      </c>
      <c r="AV261" s="14" t="s">
        <v>82</v>
      </c>
      <c r="AW261" s="14" t="s">
        <v>33</v>
      </c>
      <c r="AX261" s="14" t="s">
        <v>72</v>
      </c>
      <c r="AY261" s="240" t="s">
        <v>136</v>
      </c>
    </row>
    <row r="262" s="14" customFormat="1">
      <c r="A262" s="14"/>
      <c r="B262" s="230"/>
      <c r="C262" s="231"/>
      <c r="D262" s="221" t="s">
        <v>146</v>
      </c>
      <c r="E262" s="232" t="s">
        <v>19</v>
      </c>
      <c r="F262" s="233" t="s">
        <v>271</v>
      </c>
      <c r="G262" s="231"/>
      <c r="H262" s="234">
        <v>10.436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0" t="s">
        <v>146</v>
      </c>
      <c r="AU262" s="240" t="s">
        <v>82</v>
      </c>
      <c r="AV262" s="14" t="s">
        <v>82</v>
      </c>
      <c r="AW262" s="14" t="s">
        <v>33</v>
      </c>
      <c r="AX262" s="14" t="s">
        <v>72</v>
      </c>
      <c r="AY262" s="240" t="s">
        <v>136</v>
      </c>
    </row>
    <row r="263" s="16" customFormat="1">
      <c r="A263" s="16"/>
      <c r="B263" s="252"/>
      <c r="C263" s="253"/>
      <c r="D263" s="221" t="s">
        <v>146</v>
      </c>
      <c r="E263" s="254" t="s">
        <v>19</v>
      </c>
      <c r="F263" s="255" t="s">
        <v>261</v>
      </c>
      <c r="G263" s="253"/>
      <c r="H263" s="256">
        <v>81.081999999999994</v>
      </c>
      <c r="I263" s="257"/>
      <c r="J263" s="253"/>
      <c r="K263" s="253"/>
      <c r="L263" s="258"/>
      <c r="M263" s="259"/>
      <c r="N263" s="260"/>
      <c r="O263" s="260"/>
      <c r="P263" s="260"/>
      <c r="Q263" s="260"/>
      <c r="R263" s="260"/>
      <c r="S263" s="260"/>
      <c r="T263" s="261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62" t="s">
        <v>146</v>
      </c>
      <c r="AU263" s="262" t="s">
        <v>82</v>
      </c>
      <c r="AV263" s="16" t="s">
        <v>137</v>
      </c>
      <c r="AW263" s="16" t="s">
        <v>33</v>
      </c>
      <c r="AX263" s="16" t="s">
        <v>72</v>
      </c>
      <c r="AY263" s="262" t="s">
        <v>136</v>
      </c>
    </row>
    <row r="264" s="14" customFormat="1">
      <c r="A264" s="14"/>
      <c r="B264" s="230"/>
      <c r="C264" s="231"/>
      <c r="D264" s="221" t="s">
        <v>146</v>
      </c>
      <c r="E264" s="232" t="s">
        <v>19</v>
      </c>
      <c r="F264" s="233" t="s">
        <v>308</v>
      </c>
      <c r="G264" s="231"/>
      <c r="H264" s="234">
        <v>-374.59899999999999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0" t="s">
        <v>146</v>
      </c>
      <c r="AU264" s="240" t="s">
        <v>82</v>
      </c>
      <c r="AV264" s="14" t="s">
        <v>82</v>
      </c>
      <c r="AW264" s="14" t="s">
        <v>33</v>
      </c>
      <c r="AX264" s="14" t="s">
        <v>72</v>
      </c>
      <c r="AY264" s="240" t="s">
        <v>136</v>
      </c>
    </row>
    <row r="265" s="15" customFormat="1">
      <c r="A265" s="15"/>
      <c r="B265" s="241"/>
      <c r="C265" s="242"/>
      <c r="D265" s="221" t="s">
        <v>146</v>
      </c>
      <c r="E265" s="243" t="s">
        <v>19</v>
      </c>
      <c r="F265" s="244" t="s">
        <v>151</v>
      </c>
      <c r="G265" s="242"/>
      <c r="H265" s="245">
        <v>2011.396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1" t="s">
        <v>146</v>
      </c>
      <c r="AU265" s="251" t="s">
        <v>82</v>
      </c>
      <c r="AV265" s="15" t="s">
        <v>144</v>
      </c>
      <c r="AW265" s="15" t="s">
        <v>33</v>
      </c>
      <c r="AX265" s="15" t="s">
        <v>80</v>
      </c>
      <c r="AY265" s="251" t="s">
        <v>136</v>
      </c>
    </row>
    <row r="266" s="2" customFormat="1" ht="14.4" customHeight="1">
      <c r="A266" s="40"/>
      <c r="B266" s="41"/>
      <c r="C266" s="206" t="s">
        <v>309</v>
      </c>
      <c r="D266" s="206" t="s">
        <v>139</v>
      </c>
      <c r="E266" s="207" t="s">
        <v>310</v>
      </c>
      <c r="F266" s="208" t="s">
        <v>311</v>
      </c>
      <c r="G266" s="209" t="s">
        <v>154</v>
      </c>
      <c r="H266" s="210">
        <v>78.846999999999994</v>
      </c>
      <c r="I266" s="211"/>
      <c r="J266" s="212">
        <f>ROUND(I266*H266,2)</f>
        <v>0</v>
      </c>
      <c r="K266" s="208" t="s">
        <v>143</v>
      </c>
      <c r="L266" s="46"/>
      <c r="M266" s="213" t="s">
        <v>19</v>
      </c>
      <c r="N266" s="214" t="s">
        <v>43</v>
      </c>
      <c r="O266" s="86"/>
      <c r="P266" s="215">
        <f>O266*H266</f>
        <v>0</v>
      </c>
      <c r="Q266" s="215">
        <v>0.038899999999999997</v>
      </c>
      <c r="R266" s="215">
        <f>Q266*H266</f>
        <v>3.0671482999999995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144</v>
      </c>
      <c r="AT266" s="217" t="s">
        <v>139</v>
      </c>
      <c r="AU266" s="217" t="s">
        <v>82</v>
      </c>
      <c r="AY266" s="19" t="s">
        <v>136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80</v>
      </c>
      <c r="BK266" s="218">
        <f>ROUND(I266*H266,2)</f>
        <v>0</v>
      </c>
      <c r="BL266" s="19" t="s">
        <v>144</v>
      </c>
      <c r="BM266" s="217" t="s">
        <v>312</v>
      </c>
    </row>
    <row r="267" s="13" customFormat="1">
      <c r="A267" s="13"/>
      <c r="B267" s="219"/>
      <c r="C267" s="220"/>
      <c r="D267" s="221" t="s">
        <v>146</v>
      </c>
      <c r="E267" s="222" t="s">
        <v>19</v>
      </c>
      <c r="F267" s="223" t="s">
        <v>313</v>
      </c>
      <c r="G267" s="220"/>
      <c r="H267" s="222" t="s">
        <v>19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9" t="s">
        <v>146</v>
      </c>
      <c r="AU267" s="229" t="s">
        <v>82</v>
      </c>
      <c r="AV267" s="13" t="s">
        <v>80</v>
      </c>
      <c r="AW267" s="13" t="s">
        <v>33</v>
      </c>
      <c r="AX267" s="13" t="s">
        <v>72</v>
      </c>
      <c r="AY267" s="229" t="s">
        <v>136</v>
      </c>
    </row>
    <row r="268" s="14" customFormat="1">
      <c r="A268" s="14"/>
      <c r="B268" s="230"/>
      <c r="C268" s="231"/>
      <c r="D268" s="221" t="s">
        <v>146</v>
      </c>
      <c r="E268" s="232" t="s">
        <v>19</v>
      </c>
      <c r="F268" s="233" t="s">
        <v>263</v>
      </c>
      <c r="G268" s="231"/>
      <c r="H268" s="234">
        <v>57.804000000000002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146</v>
      </c>
      <c r="AU268" s="240" t="s">
        <v>82</v>
      </c>
      <c r="AV268" s="14" t="s">
        <v>82</v>
      </c>
      <c r="AW268" s="14" t="s">
        <v>33</v>
      </c>
      <c r="AX268" s="14" t="s">
        <v>72</v>
      </c>
      <c r="AY268" s="240" t="s">
        <v>136</v>
      </c>
    </row>
    <row r="269" s="14" customFormat="1">
      <c r="A269" s="14"/>
      <c r="B269" s="230"/>
      <c r="C269" s="231"/>
      <c r="D269" s="221" t="s">
        <v>146</v>
      </c>
      <c r="E269" s="232" t="s">
        <v>19</v>
      </c>
      <c r="F269" s="233" t="s">
        <v>264</v>
      </c>
      <c r="G269" s="231"/>
      <c r="H269" s="234">
        <v>12.842000000000001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0" t="s">
        <v>146</v>
      </c>
      <c r="AU269" s="240" t="s">
        <v>82</v>
      </c>
      <c r="AV269" s="14" t="s">
        <v>82</v>
      </c>
      <c r="AW269" s="14" t="s">
        <v>33</v>
      </c>
      <c r="AX269" s="14" t="s">
        <v>72</v>
      </c>
      <c r="AY269" s="240" t="s">
        <v>136</v>
      </c>
    </row>
    <row r="270" s="14" customFormat="1">
      <c r="A270" s="14"/>
      <c r="B270" s="230"/>
      <c r="C270" s="231"/>
      <c r="D270" s="221" t="s">
        <v>146</v>
      </c>
      <c r="E270" s="232" t="s">
        <v>19</v>
      </c>
      <c r="F270" s="233" t="s">
        <v>265</v>
      </c>
      <c r="G270" s="231"/>
      <c r="H270" s="234">
        <v>8.2010000000000005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146</v>
      </c>
      <c r="AU270" s="240" t="s">
        <v>82</v>
      </c>
      <c r="AV270" s="14" t="s">
        <v>82</v>
      </c>
      <c r="AW270" s="14" t="s">
        <v>33</v>
      </c>
      <c r="AX270" s="14" t="s">
        <v>72</v>
      </c>
      <c r="AY270" s="240" t="s">
        <v>136</v>
      </c>
    </row>
    <row r="271" s="15" customFormat="1">
      <c r="A271" s="15"/>
      <c r="B271" s="241"/>
      <c r="C271" s="242"/>
      <c r="D271" s="221" t="s">
        <v>146</v>
      </c>
      <c r="E271" s="243" t="s">
        <v>19</v>
      </c>
      <c r="F271" s="244" t="s">
        <v>151</v>
      </c>
      <c r="G271" s="242"/>
      <c r="H271" s="245">
        <v>78.846999999999994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1" t="s">
        <v>146</v>
      </c>
      <c r="AU271" s="251" t="s">
        <v>82</v>
      </c>
      <c r="AV271" s="15" t="s">
        <v>144</v>
      </c>
      <c r="AW271" s="15" t="s">
        <v>33</v>
      </c>
      <c r="AX271" s="15" t="s">
        <v>80</v>
      </c>
      <c r="AY271" s="251" t="s">
        <v>136</v>
      </c>
    </row>
    <row r="272" s="2" customFormat="1" ht="37.8" customHeight="1">
      <c r="A272" s="40"/>
      <c r="B272" s="41"/>
      <c r="C272" s="206" t="s">
        <v>314</v>
      </c>
      <c r="D272" s="206" t="s">
        <v>139</v>
      </c>
      <c r="E272" s="207" t="s">
        <v>315</v>
      </c>
      <c r="F272" s="208" t="s">
        <v>316</v>
      </c>
      <c r="G272" s="209" t="s">
        <v>154</v>
      </c>
      <c r="H272" s="210">
        <v>553.32799999999997</v>
      </c>
      <c r="I272" s="211"/>
      <c r="J272" s="212">
        <f>ROUND(I272*H272,2)</f>
        <v>0</v>
      </c>
      <c r="K272" s="208" t="s">
        <v>143</v>
      </c>
      <c r="L272" s="46"/>
      <c r="M272" s="213" t="s">
        <v>19</v>
      </c>
      <c r="N272" s="214" t="s">
        <v>43</v>
      </c>
      <c r="O272" s="86"/>
      <c r="P272" s="215">
        <f>O272*H272</f>
        <v>0</v>
      </c>
      <c r="Q272" s="215">
        <v>0.0049800000000000001</v>
      </c>
      <c r="R272" s="215">
        <f>Q272*H272</f>
        <v>2.75557344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144</v>
      </c>
      <c r="AT272" s="217" t="s">
        <v>139</v>
      </c>
      <c r="AU272" s="217" t="s">
        <v>82</v>
      </c>
      <c r="AY272" s="19" t="s">
        <v>136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80</v>
      </c>
      <c r="BK272" s="218">
        <f>ROUND(I272*H272,2)</f>
        <v>0</v>
      </c>
      <c r="BL272" s="19" t="s">
        <v>144</v>
      </c>
      <c r="BM272" s="217" t="s">
        <v>317</v>
      </c>
    </row>
    <row r="273" s="14" customFormat="1">
      <c r="A273" s="14"/>
      <c r="B273" s="230"/>
      <c r="C273" s="231"/>
      <c r="D273" s="221" t="s">
        <v>146</v>
      </c>
      <c r="E273" s="232" t="s">
        <v>19</v>
      </c>
      <c r="F273" s="233" t="s">
        <v>318</v>
      </c>
      <c r="G273" s="231"/>
      <c r="H273" s="234">
        <v>144.90000000000001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146</v>
      </c>
      <c r="AU273" s="240" t="s">
        <v>82</v>
      </c>
      <c r="AV273" s="14" t="s">
        <v>82</v>
      </c>
      <c r="AW273" s="14" t="s">
        <v>33</v>
      </c>
      <c r="AX273" s="14" t="s">
        <v>72</v>
      </c>
      <c r="AY273" s="240" t="s">
        <v>136</v>
      </c>
    </row>
    <row r="274" s="13" customFormat="1">
      <c r="A274" s="13"/>
      <c r="B274" s="219"/>
      <c r="C274" s="220"/>
      <c r="D274" s="221" t="s">
        <v>146</v>
      </c>
      <c r="E274" s="222" t="s">
        <v>19</v>
      </c>
      <c r="F274" s="223" t="s">
        <v>319</v>
      </c>
      <c r="G274" s="220"/>
      <c r="H274" s="222" t="s">
        <v>19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9" t="s">
        <v>146</v>
      </c>
      <c r="AU274" s="229" t="s">
        <v>82</v>
      </c>
      <c r="AV274" s="13" t="s">
        <v>80</v>
      </c>
      <c r="AW274" s="13" t="s">
        <v>33</v>
      </c>
      <c r="AX274" s="13" t="s">
        <v>72</v>
      </c>
      <c r="AY274" s="229" t="s">
        <v>136</v>
      </c>
    </row>
    <row r="275" s="14" customFormat="1">
      <c r="A275" s="14"/>
      <c r="B275" s="230"/>
      <c r="C275" s="231"/>
      <c r="D275" s="221" t="s">
        <v>146</v>
      </c>
      <c r="E275" s="232" t="s">
        <v>19</v>
      </c>
      <c r="F275" s="233" t="s">
        <v>320</v>
      </c>
      <c r="G275" s="231"/>
      <c r="H275" s="234">
        <v>408.428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0" t="s">
        <v>146</v>
      </c>
      <c r="AU275" s="240" t="s">
        <v>82</v>
      </c>
      <c r="AV275" s="14" t="s">
        <v>82</v>
      </c>
      <c r="AW275" s="14" t="s">
        <v>33</v>
      </c>
      <c r="AX275" s="14" t="s">
        <v>72</v>
      </c>
      <c r="AY275" s="240" t="s">
        <v>136</v>
      </c>
    </row>
    <row r="276" s="15" customFormat="1">
      <c r="A276" s="15"/>
      <c r="B276" s="241"/>
      <c r="C276" s="242"/>
      <c r="D276" s="221" t="s">
        <v>146</v>
      </c>
      <c r="E276" s="243" t="s">
        <v>19</v>
      </c>
      <c r="F276" s="244" t="s">
        <v>151</v>
      </c>
      <c r="G276" s="242"/>
      <c r="H276" s="245">
        <v>553.32799999999997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1" t="s">
        <v>146</v>
      </c>
      <c r="AU276" s="251" t="s">
        <v>82</v>
      </c>
      <c r="AV276" s="15" t="s">
        <v>144</v>
      </c>
      <c r="AW276" s="15" t="s">
        <v>33</v>
      </c>
      <c r="AX276" s="15" t="s">
        <v>80</v>
      </c>
      <c r="AY276" s="251" t="s">
        <v>136</v>
      </c>
    </row>
    <row r="277" s="2" customFormat="1" ht="37.8" customHeight="1">
      <c r="A277" s="40"/>
      <c r="B277" s="41"/>
      <c r="C277" s="206" t="s">
        <v>321</v>
      </c>
      <c r="D277" s="206" t="s">
        <v>139</v>
      </c>
      <c r="E277" s="207" t="s">
        <v>322</v>
      </c>
      <c r="F277" s="208" t="s">
        <v>323</v>
      </c>
      <c r="G277" s="209" t="s">
        <v>154</v>
      </c>
      <c r="H277" s="210">
        <v>122.52800000000001</v>
      </c>
      <c r="I277" s="211"/>
      <c r="J277" s="212">
        <f>ROUND(I277*H277,2)</f>
        <v>0</v>
      </c>
      <c r="K277" s="208" t="s">
        <v>143</v>
      </c>
      <c r="L277" s="46"/>
      <c r="M277" s="213" t="s">
        <v>19</v>
      </c>
      <c r="N277" s="214" t="s">
        <v>43</v>
      </c>
      <c r="O277" s="86"/>
      <c r="P277" s="215">
        <f>O277*H277</f>
        <v>0</v>
      </c>
      <c r="Q277" s="215">
        <v>0.021000000000000001</v>
      </c>
      <c r="R277" s="215">
        <f>Q277*H277</f>
        <v>2.5730880000000003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144</v>
      </c>
      <c r="AT277" s="217" t="s">
        <v>139</v>
      </c>
      <c r="AU277" s="217" t="s">
        <v>82</v>
      </c>
      <c r="AY277" s="19" t="s">
        <v>136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80</v>
      </c>
      <c r="BK277" s="218">
        <f>ROUND(I277*H277,2)</f>
        <v>0</v>
      </c>
      <c r="BL277" s="19" t="s">
        <v>144</v>
      </c>
      <c r="BM277" s="217" t="s">
        <v>324</v>
      </c>
    </row>
    <row r="278" s="13" customFormat="1">
      <c r="A278" s="13"/>
      <c r="B278" s="219"/>
      <c r="C278" s="220"/>
      <c r="D278" s="221" t="s">
        <v>146</v>
      </c>
      <c r="E278" s="222" t="s">
        <v>19</v>
      </c>
      <c r="F278" s="223" t="s">
        <v>325</v>
      </c>
      <c r="G278" s="220"/>
      <c r="H278" s="222" t="s">
        <v>19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9" t="s">
        <v>146</v>
      </c>
      <c r="AU278" s="229" t="s">
        <v>82</v>
      </c>
      <c r="AV278" s="13" t="s">
        <v>80</v>
      </c>
      <c r="AW278" s="13" t="s">
        <v>33</v>
      </c>
      <c r="AX278" s="13" t="s">
        <v>72</v>
      </c>
      <c r="AY278" s="229" t="s">
        <v>136</v>
      </c>
    </row>
    <row r="279" s="14" customFormat="1">
      <c r="A279" s="14"/>
      <c r="B279" s="230"/>
      <c r="C279" s="231"/>
      <c r="D279" s="221" t="s">
        <v>146</v>
      </c>
      <c r="E279" s="232" t="s">
        <v>19</v>
      </c>
      <c r="F279" s="233" t="s">
        <v>326</v>
      </c>
      <c r="G279" s="231"/>
      <c r="H279" s="234">
        <v>122.52800000000001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0" t="s">
        <v>146</v>
      </c>
      <c r="AU279" s="240" t="s">
        <v>82</v>
      </c>
      <c r="AV279" s="14" t="s">
        <v>82</v>
      </c>
      <c r="AW279" s="14" t="s">
        <v>33</v>
      </c>
      <c r="AX279" s="14" t="s">
        <v>80</v>
      </c>
      <c r="AY279" s="240" t="s">
        <v>136</v>
      </c>
    </row>
    <row r="280" s="2" customFormat="1" ht="37.8" customHeight="1">
      <c r="A280" s="40"/>
      <c r="B280" s="41"/>
      <c r="C280" s="206" t="s">
        <v>327</v>
      </c>
      <c r="D280" s="206" t="s">
        <v>139</v>
      </c>
      <c r="E280" s="207" t="s">
        <v>328</v>
      </c>
      <c r="F280" s="208" t="s">
        <v>329</v>
      </c>
      <c r="G280" s="209" t="s">
        <v>154</v>
      </c>
      <c r="H280" s="210">
        <v>490.113</v>
      </c>
      <c r="I280" s="211"/>
      <c r="J280" s="212">
        <f>ROUND(I280*H280,2)</f>
        <v>0</v>
      </c>
      <c r="K280" s="208" t="s">
        <v>143</v>
      </c>
      <c r="L280" s="46"/>
      <c r="M280" s="213" t="s">
        <v>19</v>
      </c>
      <c r="N280" s="214" t="s">
        <v>43</v>
      </c>
      <c r="O280" s="86"/>
      <c r="P280" s="215">
        <f>O280*H280</f>
        <v>0</v>
      </c>
      <c r="Q280" s="215">
        <v>0.010500000000000001</v>
      </c>
      <c r="R280" s="215">
        <f>Q280*H280</f>
        <v>5.1461865000000007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144</v>
      </c>
      <c r="AT280" s="217" t="s">
        <v>139</v>
      </c>
      <c r="AU280" s="217" t="s">
        <v>82</v>
      </c>
      <c r="AY280" s="19" t="s">
        <v>136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80</v>
      </c>
      <c r="BK280" s="218">
        <f>ROUND(I280*H280,2)</f>
        <v>0</v>
      </c>
      <c r="BL280" s="19" t="s">
        <v>144</v>
      </c>
      <c r="BM280" s="217" t="s">
        <v>330</v>
      </c>
    </row>
    <row r="281" s="13" customFormat="1">
      <c r="A281" s="13"/>
      <c r="B281" s="219"/>
      <c r="C281" s="220"/>
      <c r="D281" s="221" t="s">
        <v>146</v>
      </c>
      <c r="E281" s="222" t="s">
        <v>19</v>
      </c>
      <c r="F281" s="223" t="s">
        <v>325</v>
      </c>
      <c r="G281" s="220"/>
      <c r="H281" s="222" t="s">
        <v>19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9" t="s">
        <v>146</v>
      </c>
      <c r="AU281" s="229" t="s">
        <v>82</v>
      </c>
      <c r="AV281" s="13" t="s">
        <v>80</v>
      </c>
      <c r="AW281" s="13" t="s">
        <v>33</v>
      </c>
      <c r="AX281" s="13" t="s">
        <v>72</v>
      </c>
      <c r="AY281" s="229" t="s">
        <v>136</v>
      </c>
    </row>
    <row r="282" s="13" customFormat="1">
      <c r="A282" s="13"/>
      <c r="B282" s="219"/>
      <c r="C282" s="220"/>
      <c r="D282" s="221" t="s">
        <v>146</v>
      </c>
      <c r="E282" s="222" t="s">
        <v>19</v>
      </c>
      <c r="F282" s="223" t="s">
        <v>331</v>
      </c>
      <c r="G282" s="220"/>
      <c r="H282" s="222" t="s">
        <v>19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9" t="s">
        <v>146</v>
      </c>
      <c r="AU282" s="229" t="s">
        <v>82</v>
      </c>
      <c r="AV282" s="13" t="s">
        <v>80</v>
      </c>
      <c r="AW282" s="13" t="s">
        <v>33</v>
      </c>
      <c r="AX282" s="13" t="s">
        <v>72</v>
      </c>
      <c r="AY282" s="229" t="s">
        <v>136</v>
      </c>
    </row>
    <row r="283" s="14" customFormat="1">
      <c r="A283" s="14"/>
      <c r="B283" s="230"/>
      <c r="C283" s="231"/>
      <c r="D283" s="221" t="s">
        <v>146</v>
      </c>
      <c r="E283" s="232" t="s">
        <v>19</v>
      </c>
      <c r="F283" s="233" t="s">
        <v>332</v>
      </c>
      <c r="G283" s="231"/>
      <c r="H283" s="234">
        <v>490.113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146</v>
      </c>
      <c r="AU283" s="240" t="s">
        <v>82</v>
      </c>
      <c r="AV283" s="14" t="s">
        <v>82</v>
      </c>
      <c r="AW283" s="14" t="s">
        <v>33</v>
      </c>
      <c r="AX283" s="14" t="s">
        <v>80</v>
      </c>
      <c r="AY283" s="240" t="s">
        <v>136</v>
      </c>
    </row>
    <row r="284" s="2" customFormat="1" ht="24.15" customHeight="1">
      <c r="A284" s="40"/>
      <c r="B284" s="41"/>
      <c r="C284" s="206" t="s">
        <v>333</v>
      </c>
      <c r="D284" s="206" t="s">
        <v>139</v>
      </c>
      <c r="E284" s="207" t="s">
        <v>334</v>
      </c>
      <c r="F284" s="208" t="s">
        <v>335</v>
      </c>
      <c r="G284" s="209" t="s">
        <v>164</v>
      </c>
      <c r="H284" s="210">
        <v>188.15199999999999</v>
      </c>
      <c r="I284" s="211"/>
      <c r="J284" s="212">
        <f>ROUND(I284*H284,2)</f>
        <v>0</v>
      </c>
      <c r="K284" s="208" t="s">
        <v>336</v>
      </c>
      <c r="L284" s="46"/>
      <c r="M284" s="213" t="s">
        <v>19</v>
      </c>
      <c r="N284" s="214" t="s">
        <v>43</v>
      </c>
      <c r="O284" s="86"/>
      <c r="P284" s="215">
        <f>O284*H284</f>
        <v>0</v>
      </c>
      <c r="Q284" s="215">
        <v>0.0015</v>
      </c>
      <c r="R284" s="215">
        <f>Q284*H284</f>
        <v>0.28222799999999998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144</v>
      </c>
      <c r="AT284" s="217" t="s">
        <v>139</v>
      </c>
      <c r="AU284" s="217" t="s">
        <v>82</v>
      </c>
      <c r="AY284" s="19" t="s">
        <v>136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80</v>
      </c>
      <c r="BK284" s="218">
        <f>ROUND(I284*H284,2)</f>
        <v>0</v>
      </c>
      <c r="BL284" s="19" t="s">
        <v>144</v>
      </c>
      <c r="BM284" s="217" t="s">
        <v>337</v>
      </c>
    </row>
    <row r="285" s="13" customFormat="1">
      <c r="A285" s="13"/>
      <c r="B285" s="219"/>
      <c r="C285" s="220"/>
      <c r="D285" s="221" t="s">
        <v>146</v>
      </c>
      <c r="E285" s="222" t="s">
        <v>19</v>
      </c>
      <c r="F285" s="223" t="s">
        <v>338</v>
      </c>
      <c r="G285" s="220"/>
      <c r="H285" s="222" t="s">
        <v>19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9" t="s">
        <v>146</v>
      </c>
      <c r="AU285" s="229" t="s">
        <v>82</v>
      </c>
      <c r="AV285" s="13" t="s">
        <v>80</v>
      </c>
      <c r="AW285" s="13" t="s">
        <v>33</v>
      </c>
      <c r="AX285" s="13" t="s">
        <v>72</v>
      </c>
      <c r="AY285" s="229" t="s">
        <v>136</v>
      </c>
    </row>
    <row r="286" s="14" customFormat="1">
      <c r="A286" s="14"/>
      <c r="B286" s="230"/>
      <c r="C286" s="231"/>
      <c r="D286" s="221" t="s">
        <v>146</v>
      </c>
      <c r="E286" s="232" t="s">
        <v>19</v>
      </c>
      <c r="F286" s="233" t="s">
        <v>339</v>
      </c>
      <c r="G286" s="231"/>
      <c r="H286" s="234">
        <v>188.15199999999999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0" t="s">
        <v>146</v>
      </c>
      <c r="AU286" s="240" t="s">
        <v>82</v>
      </c>
      <c r="AV286" s="14" t="s">
        <v>82</v>
      </c>
      <c r="AW286" s="14" t="s">
        <v>33</v>
      </c>
      <c r="AX286" s="14" t="s">
        <v>80</v>
      </c>
      <c r="AY286" s="240" t="s">
        <v>136</v>
      </c>
    </row>
    <row r="287" s="2" customFormat="1" ht="24.15" customHeight="1">
      <c r="A287" s="40"/>
      <c r="B287" s="41"/>
      <c r="C287" s="206" t="s">
        <v>340</v>
      </c>
      <c r="D287" s="206" t="s">
        <v>139</v>
      </c>
      <c r="E287" s="207" t="s">
        <v>341</v>
      </c>
      <c r="F287" s="208" t="s">
        <v>342</v>
      </c>
      <c r="G287" s="209" t="s">
        <v>164</v>
      </c>
      <c r="H287" s="210">
        <v>765.51999999999998</v>
      </c>
      <c r="I287" s="211"/>
      <c r="J287" s="212">
        <f>ROUND(I287*H287,2)</f>
        <v>0</v>
      </c>
      <c r="K287" s="208" t="s">
        <v>143</v>
      </c>
      <c r="L287" s="46"/>
      <c r="M287" s="213" t="s">
        <v>19</v>
      </c>
      <c r="N287" s="214" t="s">
        <v>43</v>
      </c>
      <c r="O287" s="86"/>
      <c r="P287" s="215">
        <f>O287*H287</f>
        <v>0</v>
      </c>
      <c r="Q287" s="215">
        <v>1.0000000000000001E-05</v>
      </c>
      <c r="R287" s="215">
        <f>Q287*H287</f>
        <v>0.0076552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144</v>
      </c>
      <c r="AT287" s="217" t="s">
        <v>139</v>
      </c>
      <c r="AU287" s="217" t="s">
        <v>82</v>
      </c>
      <c r="AY287" s="19" t="s">
        <v>136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80</v>
      </c>
      <c r="BK287" s="218">
        <f>ROUND(I287*H287,2)</f>
        <v>0</v>
      </c>
      <c r="BL287" s="19" t="s">
        <v>144</v>
      </c>
      <c r="BM287" s="217" t="s">
        <v>343</v>
      </c>
    </row>
    <row r="288" s="13" customFormat="1">
      <c r="A288" s="13"/>
      <c r="B288" s="219"/>
      <c r="C288" s="220"/>
      <c r="D288" s="221" t="s">
        <v>146</v>
      </c>
      <c r="E288" s="222" t="s">
        <v>19</v>
      </c>
      <c r="F288" s="223" t="s">
        <v>344</v>
      </c>
      <c r="G288" s="220"/>
      <c r="H288" s="222" t="s">
        <v>19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9" t="s">
        <v>146</v>
      </c>
      <c r="AU288" s="229" t="s">
        <v>82</v>
      </c>
      <c r="AV288" s="13" t="s">
        <v>80</v>
      </c>
      <c r="AW288" s="13" t="s">
        <v>33</v>
      </c>
      <c r="AX288" s="13" t="s">
        <v>72</v>
      </c>
      <c r="AY288" s="229" t="s">
        <v>136</v>
      </c>
    </row>
    <row r="289" s="14" customFormat="1">
      <c r="A289" s="14"/>
      <c r="B289" s="230"/>
      <c r="C289" s="231"/>
      <c r="D289" s="221" t="s">
        <v>146</v>
      </c>
      <c r="E289" s="232" t="s">
        <v>19</v>
      </c>
      <c r="F289" s="233" t="s">
        <v>345</v>
      </c>
      <c r="G289" s="231"/>
      <c r="H289" s="234">
        <v>157.16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0" t="s">
        <v>146</v>
      </c>
      <c r="AU289" s="240" t="s">
        <v>82</v>
      </c>
      <c r="AV289" s="14" t="s">
        <v>82</v>
      </c>
      <c r="AW289" s="14" t="s">
        <v>33</v>
      </c>
      <c r="AX289" s="14" t="s">
        <v>72</v>
      </c>
      <c r="AY289" s="240" t="s">
        <v>136</v>
      </c>
    </row>
    <row r="290" s="14" customFormat="1">
      <c r="A290" s="14"/>
      <c r="B290" s="230"/>
      <c r="C290" s="231"/>
      <c r="D290" s="221" t="s">
        <v>146</v>
      </c>
      <c r="E290" s="232" t="s">
        <v>19</v>
      </c>
      <c r="F290" s="233" t="s">
        <v>346</v>
      </c>
      <c r="G290" s="231"/>
      <c r="H290" s="234">
        <v>10.52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0" t="s">
        <v>146</v>
      </c>
      <c r="AU290" s="240" t="s">
        <v>82</v>
      </c>
      <c r="AV290" s="14" t="s">
        <v>82</v>
      </c>
      <c r="AW290" s="14" t="s">
        <v>33</v>
      </c>
      <c r="AX290" s="14" t="s">
        <v>72</v>
      </c>
      <c r="AY290" s="240" t="s">
        <v>136</v>
      </c>
    </row>
    <row r="291" s="14" customFormat="1">
      <c r="A291" s="14"/>
      <c r="B291" s="230"/>
      <c r="C291" s="231"/>
      <c r="D291" s="221" t="s">
        <v>146</v>
      </c>
      <c r="E291" s="232" t="s">
        <v>19</v>
      </c>
      <c r="F291" s="233" t="s">
        <v>347</v>
      </c>
      <c r="G291" s="231"/>
      <c r="H291" s="234">
        <v>85.5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146</v>
      </c>
      <c r="AU291" s="240" t="s">
        <v>82</v>
      </c>
      <c r="AV291" s="14" t="s">
        <v>82</v>
      </c>
      <c r="AW291" s="14" t="s">
        <v>33</v>
      </c>
      <c r="AX291" s="14" t="s">
        <v>72</v>
      </c>
      <c r="AY291" s="240" t="s">
        <v>136</v>
      </c>
    </row>
    <row r="292" s="14" customFormat="1">
      <c r="A292" s="14"/>
      <c r="B292" s="230"/>
      <c r="C292" s="231"/>
      <c r="D292" s="221" t="s">
        <v>146</v>
      </c>
      <c r="E292" s="232" t="s">
        <v>19</v>
      </c>
      <c r="F292" s="233" t="s">
        <v>348</v>
      </c>
      <c r="G292" s="231"/>
      <c r="H292" s="234">
        <v>166.18000000000001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146</v>
      </c>
      <c r="AU292" s="240" t="s">
        <v>82</v>
      </c>
      <c r="AV292" s="14" t="s">
        <v>82</v>
      </c>
      <c r="AW292" s="14" t="s">
        <v>33</v>
      </c>
      <c r="AX292" s="14" t="s">
        <v>72</v>
      </c>
      <c r="AY292" s="240" t="s">
        <v>136</v>
      </c>
    </row>
    <row r="293" s="14" customFormat="1">
      <c r="A293" s="14"/>
      <c r="B293" s="230"/>
      <c r="C293" s="231"/>
      <c r="D293" s="221" t="s">
        <v>146</v>
      </c>
      <c r="E293" s="232" t="s">
        <v>19</v>
      </c>
      <c r="F293" s="233" t="s">
        <v>349</v>
      </c>
      <c r="G293" s="231"/>
      <c r="H293" s="234">
        <v>84.700000000000003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0" t="s">
        <v>146</v>
      </c>
      <c r="AU293" s="240" t="s">
        <v>82</v>
      </c>
      <c r="AV293" s="14" t="s">
        <v>82</v>
      </c>
      <c r="AW293" s="14" t="s">
        <v>33</v>
      </c>
      <c r="AX293" s="14" t="s">
        <v>72</v>
      </c>
      <c r="AY293" s="240" t="s">
        <v>136</v>
      </c>
    </row>
    <row r="294" s="14" customFormat="1">
      <c r="A294" s="14"/>
      <c r="B294" s="230"/>
      <c r="C294" s="231"/>
      <c r="D294" s="221" t="s">
        <v>146</v>
      </c>
      <c r="E294" s="232" t="s">
        <v>19</v>
      </c>
      <c r="F294" s="233" t="s">
        <v>350</v>
      </c>
      <c r="G294" s="231"/>
      <c r="H294" s="234">
        <v>34.859999999999999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0" t="s">
        <v>146</v>
      </c>
      <c r="AU294" s="240" t="s">
        <v>82</v>
      </c>
      <c r="AV294" s="14" t="s">
        <v>82</v>
      </c>
      <c r="AW294" s="14" t="s">
        <v>33</v>
      </c>
      <c r="AX294" s="14" t="s">
        <v>72</v>
      </c>
      <c r="AY294" s="240" t="s">
        <v>136</v>
      </c>
    </row>
    <row r="295" s="14" customFormat="1">
      <c r="A295" s="14"/>
      <c r="B295" s="230"/>
      <c r="C295" s="231"/>
      <c r="D295" s="221" t="s">
        <v>146</v>
      </c>
      <c r="E295" s="232" t="s">
        <v>19</v>
      </c>
      <c r="F295" s="233" t="s">
        <v>351</v>
      </c>
      <c r="G295" s="231"/>
      <c r="H295" s="234">
        <v>17.859999999999999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146</v>
      </c>
      <c r="AU295" s="240" t="s">
        <v>82</v>
      </c>
      <c r="AV295" s="14" t="s">
        <v>82</v>
      </c>
      <c r="AW295" s="14" t="s">
        <v>33</v>
      </c>
      <c r="AX295" s="14" t="s">
        <v>72</v>
      </c>
      <c r="AY295" s="240" t="s">
        <v>136</v>
      </c>
    </row>
    <row r="296" s="14" customFormat="1">
      <c r="A296" s="14"/>
      <c r="B296" s="230"/>
      <c r="C296" s="231"/>
      <c r="D296" s="221" t="s">
        <v>146</v>
      </c>
      <c r="E296" s="232" t="s">
        <v>19</v>
      </c>
      <c r="F296" s="233" t="s">
        <v>352</v>
      </c>
      <c r="G296" s="231"/>
      <c r="H296" s="234">
        <v>11.539999999999999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146</v>
      </c>
      <c r="AU296" s="240" t="s">
        <v>82</v>
      </c>
      <c r="AV296" s="14" t="s">
        <v>82</v>
      </c>
      <c r="AW296" s="14" t="s">
        <v>33</v>
      </c>
      <c r="AX296" s="14" t="s">
        <v>72</v>
      </c>
      <c r="AY296" s="240" t="s">
        <v>136</v>
      </c>
    </row>
    <row r="297" s="14" customFormat="1">
      <c r="A297" s="14"/>
      <c r="B297" s="230"/>
      <c r="C297" s="231"/>
      <c r="D297" s="221" t="s">
        <v>146</v>
      </c>
      <c r="E297" s="232" t="s">
        <v>19</v>
      </c>
      <c r="F297" s="233" t="s">
        <v>353</v>
      </c>
      <c r="G297" s="231"/>
      <c r="H297" s="234">
        <v>15.960000000000001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0" t="s">
        <v>146</v>
      </c>
      <c r="AU297" s="240" t="s">
        <v>82</v>
      </c>
      <c r="AV297" s="14" t="s">
        <v>82</v>
      </c>
      <c r="AW297" s="14" t="s">
        <v>33</v>
      </c>
      <c r="AX297" s="14" t="s">
        <v>72</v>
      </c>
      <c r="AY297" s="240" t="s">
        <v>136</v>
      </c>
    </row>
    <row r="298" s="14" customFormat="1">
      <c r="A298" s="14"/>
      <c r="B298" s="230"/>
      <c r="C298" s="231"/>
      <c r="D298" s="221" t="s">
        <v>146</v>
      </c>
      <c r="E298" s="232" t="s">
        <v>19</v>
      </c>
      <c r="F298" s="233" t="s">
        <v>354</v>
      </c>
      <c r="G298" s="231"/>
      <c r="H298" s="234">
        <v>14.800000000000001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146</v>
      </c>
      <c r="AU298" s="240" t="s">
        <v>82</v>
      </c>
      <c r="AV298" s="14" t="s">
        <v>82</v>
      </c>
      <c r="AW298" s="14" t="s">
        <v>33</v>
      </c>
      <c r="AX298" s="14" t="s">
        <v>72</v>
      </c>
      <c r="AY298" s="240" t="s">
        <v>136</v>
      </c>
    </row>
    <row r="299" s="14" customFormat="1">
      <c r="A299" s="14"/>
      <c r="B299" s="230"/>
      <c r="C299" s="231"/>
      <c r="D299" s="221" t="s">
        <v>146</v>
      </c>
      <c r="E299" s="232" t="s">
        <v>19</v>
      </c>
      <c r="F299" s="233" t="s">
        <v>355</v>
      </c>
      <c r="G299" s="231"/>
      <c r="H299" s="234">
        <v>14.880000000000001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0" t="s">
        <v>146</v>
      </c>
      <c r="AU299" s="240" t="s">
        <v>82</v>
      </c>
      <c r="AV299" s="14" t="s">
        <v>82</v>
      </c>
      <c r="AW299" s="14" t="s">
        <v>33</v>
      </c>
      <c r="AX299" s="14" t="s">
        <v>72</v>
      </c>
      <c r="AY299" s="240" t="s">
        <v>136</v>
      </c>
    </row>
    <row r="300" s="14" customFormat="1">
      <c r="A300" s="14"/>
      <c r="B300" s="230"/>
      <c r="C300" s="231"/>
      <c r="D300" s="221" t="s">
        <v>146</v>
      </c>
      <c r="E300" s="232" t="s">
        <v>19</v>
      </c>
      <c r="F300" s="233" t="s">
        <v>356</v>
      </c>
      <c r="G300" s="231"/>
      <c r="H300" s="234">
        <v>6.8600000000000003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0" t="s">
        <v>146</v>
      </c>
      <c r="AU300" s="240" t="s">
        <v>82</v>
      </c>
      <c r="AV300" s="14" t="s">
        <v>82</v>
      </c>
      <c r="AW300" s="14" t="s">
        <v>33</v>
      </c>
      <c r="AX300" s="14" t="s">
        <v>72</v>
      </c>
      <c r="AY300" s="240" t="s">
        <v>136</v>
      </c>
    </row>
    <row r="301" s="14" customFormat="1">
      <c r="A301" s="14"/>
      <c r="B301" s="230"/>
      <c r="C301" s="231"/>
      <c r="D301" s="221" t="s">
        <v>146</v>
      </c>
      <c r="E301" s="232" t="s">
        <v>19</v>
      </c>
      <c r="F301" s="233" t="s">
        <v>357</v>
      </c>
      <c r="G301" s="231"/>
      <c r="H301" s="234">
        <v>5.2599999999999998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146</v>
      </c>
      <c r="AU301" s="240" t="s">
        <v>82</v>
      </c>
      <c r="AV301" s="14" t="s">
        <v>82</v>
      </c>
      <c r="AW301" s="14" t="s">
        <v>33</v>
      </c>
      <c r="AX301" s="14" t="s">
        <v>72</v>
      </c>
      <c r="AY301" s="240" t="s">
        <v>136</v>
      </c>
    </row>
    <row r="302" s="14" customFormat="1">
      <c r="A302" s="14"/>
      <c r="B302" s="230"/>
      <c r="C302" s="231"/>
      <c r="D302" s="221" t="s">
        <v>146</v>
      </c>
      <c r="E302" s="232" t="s">
        <v>19</v>
      </c>
      <c r="F302" s="233" t="s">
        <v>358</v>
      </c>
      <c r="G302" s="231"/>
      <c r="H302" s="234">
        <v>5.8600000000000003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0" t="s">
        <v>146</v>
      </c>
      <c r="AU302" s="240" t="s">
        <v>82</v>
      </c>
      <c r="AV302" s="14" t="s">
        <v>82</v>
      </c>
      <c r="AW302" s="14" t="s">
        <v>33</v>
      </c>
      <c r="AX302" s="14" t="s">
        <v>72</v>
      </c>
      <c r="AY302" s="240" t="s">
        <v>136</v>
      </c>
    </row>
    <row r="303" s="14" customFormat="1">
      <c r="A303" s="14"/>
      <c r="B303" s="230"/>
      <c r="C303" s="231"/>
      <c r="D303" s="221" t="s">
        <v>146</v>
      </c>
      <c r="E303" s="232" t="s">
        <v>19</v>
      </c>
      <c r="F303" s="233" t="s">
        <v>359</v>
      </c>
      <c r="G303" s="231"/>
      <c r="H303" s="234">
        <v>11.119999999999999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0" t="s">
        <v>146</v>
      </c>
      <c r="AU303" s="240" t="s">
        <v>82</v>
      </c>
      <c r="AV303" s="14" t="s">
        <v>82</v>
      </c>
      <c r="AW303" s="14" t="s">
        <v>33</v>
      </c>
      <c r="AX303" s="14" t="s">
        <v>72</v>
      </c>
      <c r="AY303" s="240" t="s">
        <v>136</v>
      </c>
    </row>
    <row r="304" s="14" customFormat="1">
      <c r="A304" s="14"/>
      <c r="B304" s="230"/>
      <c r="C304" s="231"/>
      <c r="D304" s="221" t="s">
        <v>146</v>
      </c>
      <c r="E304" s="232" t="s">
        <v>19</v>
      </c>
      <c r="F304" s="233" t="s">
        <v>360</v>
      </c>
      <c r="G304" s="231"/>
      <c r="H304" s="234">
        <v>9.9199999999999999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146</v>
      </c>
      <c r="AU304" s="240" t="s">
        <v>82</v>
      </c>
      <c r="AV304" s="14" t="s">
        <v>82</v>
      </c>
      <c r="AW304" s="14" t="s">
        <v>33</v>
      </c>
      <c r="AX304" s="14" t="s">
        <v>72</v>
      </c>
      <c r="AY304" s="240" t="s">
        <v>136</v>
      </c>
    </row>
    <row r="305" s="14" customFormat="1">
      <c r="A305" s="14"/>
      <c r="B305" s="230"/>
      <c r="C305" s="231"/>
      <c r="D305" s="221" t="s">
        <v>146</v>
      </c>
      <c r="E305" s="232" t="s">
        <v>19</v>
      </c>
      <c r="F305" s="233" t="s">
        <v>361</v>
      </c>
      <c r="G305" s="231"/>
      <c r="H305" s="234">
        <v>17.899999999999999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0" t="s">
        <v>146</v>
      </c>
      <c r="AU305" s="240" t="s">
        <v>82</v>
      </c>
      <c r="AV305" s="14" t="s">
        <v>82</v>
      </c>
      <c r="AW305" s="14" t="s">
        <v>33</v>
      </c>
      <c r="AX305" s="14" t="s">
        <v>72</v>
      </c>
      <c r="AY305" s="240" t="s">
        <v>136</v>
      </c>
    </row>
    <row r="306" s="14" customFormat="1">
      <c r="A306" s="14"/>
      <c r="B306" s="230"/>
      <c r="C306" s="231"/>
      <c r="D306" s="221" t="s">
        <v>146</v>
      </c>
      <c r="E306" s="232" t="s">
        <v>19</v>
      </c>
      <c r="F306" s="233" t="s">
        <v>362</v>
      </c>
      <c r="G306" s="231"/>
      <c r="H306" s="234">
        <v>12.08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0" t="s">
        <v>146</v>
      </c>
      <c r="AU306" s="240" t="s">
        <v>82</v>
      </c>
      <c r="AV306" s="14" t="s">
        <v>82</v>
      </c>
      <c r="AW306" s="14" t="s">
        <v>33</v>
      </c>
      <c r="AX306" s="14" t="s">
        <v>72</v>
      </c>
      <c r="AY306" s="240" t="s">
        <v>136</v>
      </c>
    </row>
    <row r="307" s="14" customFormat="1">
      <c r="A307" s="14"/>
      <c r="B307" s="230"/>
      <c r="C307" s="231"/>
      <c r="D307" s="221" t="s">
        <v>146</v>
      </c>
      <c r="E307" s="232" t="s">
        <v>19</v>
      </c>
      <c r="F307" s="233" t="s">
        <v>363</v>
      </c>
      <c r="G307" s="231"/>
      <c r="H307" s="234">
        <v>14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146</v>
      </c>
      <c r="AU307" s="240" t="s">
        <v>82</v>
      </c>
      <c r="AV307" s="14" t="s">
        <v>82</v>
      </c>
      <c r="AW307" s="14" t="s">
        <v>33</v>
      </c>
      <c r="AX307" s="14" t="s">
        <v>72</v>
      </c>
      <c r="AY307" s="240" t="s">
        <v>136</v>
      </c>
    </row>
    <row r="308" s="14" customFormat="1">
      <c r="A308" s="14"/>
      <c r="B308" s="230"/>
      <c r="C308" s="231"/>
      <c r="D308" s="221" t="s">
        <v>146</v>
      </c>
      <c r="E308" s="232" t="s">
        <v>19</v>
      </c>
      <c r="F308" s="233" t="s">
        <v>364</v>
      </c>
      <c r="G308" s="231"/>
      <c r="H308" s="234">
        <v>15.02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0" t="s">
        <v>146</v>
      </c>
      <c r="AU308" s="240" t="s">
        <v>82</v>
      </c>
      <c r="AV308" s="14" t="s">
        <v>82</v>
      </c>
      <c r="AW308" s="14" t="s">
        <v>33</v>
      </c>
      <c r="AX308" s="14" t="s">
        <v>72</v>
      </c>
      <c r="AY308" s="240" t="s">
        <v>136</v>
      </c>
    </row>
    <row r="309" s="14" customFormat="1">
      <c r="A309" s="14"/>
      <c r="B309" s="230"/>
      <c r="C309" s="231"/>
      <c r="D309" s="221" t="s">
        <v>146</v>
      </c>
      <c r="E309" s="232" t="s">
        <v>19</v>
      </c>
      <c r="F309" s="233" t="s">
        <v>365</v>
      </c>
      <c r="G309" s="231"/>
      <c r="H309" s="234">
        <v>4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0" t="s">
        <v>146</v>
      </c>
      <c r="AU309" s="240" t="s">
        <v>82</v>
      </c>
      <c r="AV309" s="14" t="s">
        <v>82</v>
      </c>
      <c r="AW309" s="14" t="s">
        <v>33</v>
      </c>
      <c r="AX309" s="14" t="s">
        <v>72</v>
      </c>
      <c r="AY309" s="240" t="s">
        <v>136</v>
      </c>
    </row>
    <row r="310" s="14" customFormat="1">
      <c r="A310" s="14"/>
      <c r="B310" s="230"/>
      <c r="C310" s="231"/>
      <c r="D310" s="221" t="s">
        <v>146</v>
      </c>
      <c r="E310" s="232" t="s">
        <v>19</v>
      </c>
      <c r="F310" s="233" t="s">
        <v>366</v>
      </c>
      <c r="G310" s="231"/>
      <c r="H310" s="234">
        <v>34.579999999999998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0" t="s">
        <v>146</v>
      </c>
      <c r="AU310" s="240" t="s">
        <v>82</v>
      </c>
      <c r="AV310" s="14" t="s">
        <v>82</v>
      </c>
      <c r="AW310" s="14" t="s">
        <v>33</v>
      </c>
      <c r="AX310" s="14" t="s">
        <v>72</v>
      </c>
      <c r="AY310" s="240" t="s">
        <v>136</v>
      </c>
    </row>
    <row r="311" s="14" customFormat="1">
      <c r="A311" s="14"/>
      <c r="B311" s="230"/>
      <c r="C311" s="231"/>
      <c r="D311" s="221" t="s">
        <v>146</v>
      </c>
      <c r="E311" s="232" t="s">
        <v>19</v>
      </c>
      <c r="F311" s="233" t="s">
        <v>367</v>
      </c>
      <c r="G311" s="231"/>
      <c r="H311" s="234">
        <v>14.960000000000001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146</v>
      </c>
      <c r="AU311" s="240" t="s">
        <v>82</v>
      </c>
      <c r="AV311" s="14" t="s">
        <v>82</v>
      </c>
      <c r="AW311" s="14" t="s">
        <v>33</v>
      </c>
      <c r="AX311" s="14" t="s">
        <v>72</v>
      </c>
      <c r="AY311" s="240" t="s">
        <v>136</v>
      </c>
    </row>
    <row r="312" s="15" customFormat="1">
      <c r="A312" s="15"/>
      <c r="B312" s="241"/>
      <c r="C312" s="242"/>
      <c r="D312" s="221" t="s">
        <v>146</v>
      </c>
      <c r="E312" s="243" t="s">
        <v>19</v>
      </c>
      <c r="F312" s="244" t="s">
        <v>151</v>
      </c>
      <c r="G312" s="242"/>
      <c r="H312" s="245">
        <v>765.51999999999998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1" t="s">
        <v>146</v>
      </c>
      <c r="AU312" s="251" t="s">
        <v>82</v>
      </c>
      <c r="AV312" s="15" t="s">
        <v>144</v>
      </c>
      <c r="AW312" s="15" t="s">
        <v>33</v>
      </c>
      <c r="AX312" s="15" t="s">
        <v>80</v>
      </c>
      <c r="AY312" s="251" t="s">
        <v>136</v>
      </c>
    </row>
    <row r="313" s="12" customFormat="1" ht="22.8" customHeight="1">
      <c r="A313" s="12"/>
      <c r="B313" s="190"/>
      <c r="C313" s="191"/>
      <c r="D313" s="192" t="s">
        <v>71</v>
      </c>
      <c r="E313" s="204" t="s">
        <v>368</v>
      </c>
      <c r="F313" s="204" t="s">
        <v>369</v>
      </c>
      <c r="G313" s="191"/>
      <c r="H313" s="191"/>
      <c r="I313" s="194"/>
      <c r="J313" s="205">
        <f>BK313</f>
        <v>0</v>
      </c>
      <c r="K313" s="191"/>
      <c r="L313" s="196"/>
      <c r="M313" s="197"/>
      <c r="N313" s="198"/>
      <c r="O313" s="198"/>
      <c r="P313" s="199">
        <f>SUM(P314:P329)</f>
        <v>0</v>
      </c>
      <c r="Q313" s="198"/>
      <c r="R313" s="199">
        <f>SUM(R314:R329)</f>
        <v>1.9102559100000001</v>
      </c>
      <c r="S313" s="198"/>
      <c r="T313" s="200">
        <f>SUM(T314:T329)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1" t="s">
        <v>80</v>
      </c>
      <c r="AT313" s="202" t="s">
        <v>71</v>
      </c>
      <c r="AU313" s="202" t="s">
        <v>80</v>
      </c>
      <c r="AY313" s="201" t="s">
        <v>136</v>
      </c>
      <c r="BK313" s="203">
        <f>SUM(BK314:BK329)</f>
        <v>0</v>
      </c>
    </row>
    <row r="314" s="2" customFormat="1" ht="37.8" customHeight="1">
      <c r="A314" s="40"/>
      <c r="B314" s="41"/>
      <c r="C314" s="206" t="s">
        <v>370</v>
      </c>
      <c r="D314" s="206" t="s">
        <v>139</v>
      </c>
      <c r="E314" s="207" t="s">
        <v>371</v>
      </c>
      <c r="F314" s="208" t="s">
        <v>372</v>
      </c>
      <c r="G314" s="209" t="s">
        <v>164</v>
      </c>
      <c r="H314" s="210">
        <v>90.158000000000001</v>
      </c>
      <c r="I314" s="211"/>
      <c r="J314" s="212">
        <f>ROUND(I314*H314,2)</f>
        <v>0</v>
      </c>
      <c r="K314" s="208" t="s">
        <v>143</v>
      </c>
      <c r="L314" s="46"/>
      <c r="M314" s="213" t="s">
        <v>19</v>
      </c>
      <c r="N314" s="214" t="s">
        <v>43</v>
      </c>
      <c r="O314" s="86"/>
      <c r="P314" s="215">
        <f>O314*H314</f>
        <v>0</v>
      </c>
      <c r="Q314" s="215">
        <v>0.00331</v>
      </c>
      <c r="R314" s="215">
        <f>Q314*H314</f>
        <v>0.29842298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144</v>
      </c>
      <c r="AT314" s="217" t="s">
        <v>139</v>
      </c>
      <c r="AU314" s="217" t="s">
        <v>82</v>
      </c>
      <c r="AY314" s="19" t="s">
        <v>136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80</v>
      </c>
      <c r="BK314" s="218">
        <f>ROUND(I314*H314,2)</f>
        <v>0</v>
      </c>
      <c r="BL314" s="19" t="s">
        <v>144</v>
      </c>
      <c r="BM314" s="217" t="s">
        <v>373</v>
      </c>
    </row>
    <row r="315" s="13" customFormat="1">
      <c r="A315" s="13"/>
      <c r="B315" s="219"/>
      <c r="C315" s="220"/>
      <c r="D315" s="221" t="s">
        <v>146</v>
      </c>
      <c r="E315" s="222" t="s">
        <v>19</v>
      </c>
      <c r="F315" s="223" t="s">
        <v>374</v>
      </c>
      <c r="G315" s="220"/>
      <c r="H315" s="222" t="s">
        <v>19</v>
      </c>
      <c r="I315" s="224"/>
      <c r="J315" s="220"/>
      <c r="K315" s="220"/>
      <c r="L315" s="225"/>
      <c r="M315" s="226"/>
      <c r="N315" s="227"/>
      <c r="O315" s="227"/>
      <c r="P315" s="227"/>
      <c r="Q315" s="227"/>
      <c r="R315" s="227"/>
      <c r="S315" s="227"/>
      <c r="T315" s="22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9" t="s">
        <v>146</v>
      </c>
      <c r="AU315" s="229" t="s">
        <v>82</v>
      </c>
      <c r="AV315" s="13" t="s">
        <v>80</v>
      </c>
      <c r="AW315" s="13" t="s">
        <v>33</v>
      </c>
      <c r="AX315" s="13" t="s">
        <v>72</v>
      </c>
      <c r="AY315" s="229" t="s">
        <v>136</v>
      </c>
    </row>
    <row r="316" s="14" customFormat="1">
      <c r="A316" s="14"/>
      <c r="B316" s="230"/>
      <c r="C316" s="231"/>
      <c r="D316" s="221" t="s">
        <v>146</v>
      </c>
      <c r="E316" s="232" t="s">
        <v>19</v>
      </c>
      <c r="F316" s="233" t="s">
        <v>375</v>
      </c>
      <c r="G316" s="231"/>
      <c r="H316" s="234">
        <v>87.477999999999994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0" t="s">
        <v>146</v>
      </c>
      <c r="AU316" s="240" t="s">
        <v>82</v>
      </c>
      <c r="AV316" s="14" t="s">
        <v>82</v>
      </c>
      <c r="AW316" s="14" t="s">
        <v>33</v>
      </c>
      <c r="AX316" s="14" t="s">
        <v>72</v>
      </c>
      <c r="AY316" s="240" t="s">
        <v>136</v>
      </c>
    </row>
    <row r="317" s="14" customFormat="1">
      <c r="A317" s="14"/>
      <c r="B317" s="230"/>
      <c r="C317" s="231"/>
      <c r="D317" s="221" t="s">
        <v>146</v>
      </c>
      <c r="E317" s="232" t="s">
        <v>19</v>
      </c>
      <c r="F317" s="233" t="s">
        <v>376</v>
      </c>
      <c r="G317" s="231"/>
      <c r="H317" s="234">
        <v>2.6800000000000002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0" t="s">
        <v>146</v>
      </c>
      <c r="AU317" s="240" t="s">
        <v>82</v>
      </c>
      <c r="AV317" s="14" t="s">
        <v>82</v>
      </c>
      <c r="AW317" s="14" t="s">
        <v>33</v>
      </c>
      <c r="AX317" s="14" t="s">
        <v>72</v>
      </c>
      <c r="AY317" s="240" t="s">
        <v>136</v>
      </c>
    </row>
    <row r="318" s="15" customFormat="1">
      <c r="A318" s="15"/>
      <c r="B318" s="241"/>
      <c r="C318" s="242"/>
      <c r="D318" s="221" t="s">
        <v>146</v>
      </c>
      <c r="E318" s="243" t="s">
        <v>19</v>
      </c>
      <c r="F318" s="244" t="s">
        <v>151</v>
      </c>
      <c r="G318" s="242"/>
      <c r="H318" s="245">
        <v>90.158000000000001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1" t="s">
        <v>146</v>
      </c>
      <c r="AU318" s="251" t="s">
        <v>82</v>
      </c>
      <c r="AV318" s="15" t="s">
        <v>144</v>
      </c>
      <c r="AW318" s="15" t="s">
        <v>33</v>
      </c>
      <c r="AX318" s="15" t="s">
        <v>80</v>
      </c>
      <c r="AY318" s="251" t="s">
        <v>136</v>
      </c>
    </row>
    <row r="319" s="2" customFormat="1" ht="24.15" customHeight="1">
      <c r="A319" s="40"/>
      <c r="B319" s="41"/>
      <c r="C319" s="263" t="s">
        <v>377</v>
      </c>
      <c r="D319" s="263" t="s">
        <v>378</v>
      </c>
      <c r="E319" s="264" t="s">
        <v>379</v>
      </c>
      <c r="F319" s="265" t="s">
        <v>380</v>
      </c>
      <c r="G319" s="266" t="s">
        <v>154</v>
      </c>
      <c r="H319" s="267">
        <v>36.063000000000002</v>
      </c>
      <c r="I319" s="268"/>
      <c r="J319" s="269">
        <f>ROUND(I319*H319,2)</f>
        <v>0</v>
      </c>
      <c r="K319" s="265" t="s">
        <v>143</v>
      </c>
      <c r="L319" s="270"/>
      <c r="M319" s="271" t="s">
        <v>19</v>
      </c>
      <c r="N319" s="272" t="s">
        <v>43</v>
      </c>
      <c r="O319" s="86"/>
      <c r="P319" s="215">
        <f>O319*H319</f>
        <v>0</v>
      </c>
      <c r="Q319" s="215">
        <v>0.0011999999999999999</v>
      </c>
      <c r="R319" s="215">
        <f>Q319*H319</f>
        <v>0.043275599999999997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191</v>
      </c>
      <c r="AT319" s="217" t="s">
        <v>378</v>
      </c>
      <c r="AU319" s="217" t="s">
        <v>82</v>
      </c>
      <c r="AY319" s="19" t="s">
        <v>136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80</v>
      </c>
      <c r="BK319" s="218">
        <f>ROUND(I319*H319,2)</f>
        <v>0</v>
      </c>
      <c r="BL319" s="19" t="s">
        <v>144</v>
      </c>
      <c r="BM319" s="217" t="s">
        <v>381</v>
      </c>
    </row>
    <row r="320" s="14" customFormat="1">
      <c r="A320" s="14"/>
      <c r="B320" s="230"/>
      <c r="C320" s="231"/>
      <c r="D320" s="221" t="s">
        <v>146</v>
      </c>
      <c r="E320" s="232" t="s">
        <v>19</v>
      </c>
      <c r="F320" s="233" t="s">
        <v>382</v>
      </c>
      <c r="G320" s="231"/>
      <c r="H320" s="234">
        <v>36.063000000000002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146</v>
      </c>
      <c r="AU320" s="240" t="s">
        <v>82</v>
      </c>
      <c r="AV320" s="14" t="s">
        <v>82</v>
      </c>
      <c r="AW320" s="14" t="s">
        <v>33</v>
      </c>
      <c r="AX320" s="14" t="s">
        <v>80</v>
      </c>
      <c r="AY320" s="240" t="s">
        <v>136</v>
      </c>
    </row>
    <row r="321" s="2" customFormat="1" ht="24.15" customHeight="1">
      <c r="A321" s="40"/>
      <c r="B321" s="41"/>
      <c r="C321" s="206" t="s">
        <v>383</v>
      </c>
      <c r="D321" s="206" t="s">
        <v>139</v>
      </c>
      <c r="E321" s="207" t="s">
        <v>384</v>
      </c>
      <c r="F321" s="208" t="s">
        <v>385</v>
      </c>
      <c r="G321" s="209" t="s">
        <v>154</v>
      </c>
      <c r="H321" s="210">
        <v>81.102999999999994</v>
      </c>
      <c r="I321" s="211"/>
      <c r="J321" s="212">
        <f>ROUND(I321*H321,2)</f>
        <v>0</v>
      </c>
      <c r="K321" s="208" t="s">
        <v>336</v>
      </c>
      <c r="L321" s="46"/>
      <c r="M321" s="213" t="s">
        <v>19</v>
      </c>
      <c r="N321" s="214" t="s">
        <v>43</v>
      </c>
      <c r="O321" s="86"/>
      <c r="P321" s="215">
        <f>O321*H321</f>
        <v>0</v>
      </c>
      <c r="Q321" s="215">
        <v>0.012109999999999999</v>
      </c>
      <c r="R321" s="215">
        <f>Q321*H321</f>
        <v>0.98215732999999983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144</v>
      </c>
      <c r="AT321" s="217" t="s">
        <v>139</v>
      </c>
      <c r="AU321" s="217" t="s">
        <v>82</v>
      </c>
      <c r="AY321" s="19" t="s">
        <v>136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80</v>
      </c>
      <c r="BK321" s="218">
        <f>ROUND(I321*H321,2)</f>
        <v>0</v>
      </c>
      <c r="BL321" s="19" t="s">
        <v>144</v>
      </c>
      <c r="BM321" s="217" t="s">
        <v>386</v>
      </c>
    </row>
    <row r="322" s="13" customFormat="1">
      <c r="A322" s="13"/>
      <c r="B322" s="219"/>
      <c r="C322" s="220"/>
      <c r="D322" s="221" t="s">
        <v>146</v>
      </c>
      <c r="E322" s="222" t="s">
        <v>19</v>
      </c>
      <c r="F322" s="223" t="s">
        <v>387</v>
      </c>
      <c r="G322" s="220"/>
      <c r="H322" s="222" t="s">
        <v>19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9" t="s">
        <v>146</v>
      </c>
      <c r="AU322" s="229" t="s">
        <v>82</v>
      </c>
      <c r="AV322" s="13" t="s">
        <v>80</v>
      </c>
      <c r="AW322" s="13" t="s">
        <v>33</v>
      </c>
      <c r="AX322" s="13" t="s">
        <v>72</v>
      </c>
      <c r="AY322" s="229" t="s">
        <v>136</v>
      </c>
    </row>
    <row r="323" s="14" customFormat="1">
      <c r="A323" s="14"/>
      <c r="B323" s="230"/>
      <c r="C323" s="231"/>
      <c r="D323" s="221" t="s">
        <v>146</v>
      </c>
      <c r="E323" s="232" t="s">
        <v>19</v>
      </c>
      <c r="F323" s="233" t="s">
        <v>263</v>
      </c>
      <c r="G323" s="231"/>
      <c r="H323" s="234">
        <v>57.804000000000002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0" t="s">
        <v>146</v>
      </c>
      <c r="AU323" s="240" t="s">
        <v>82</v>
      </c>
      <c r="AV323" s="14" t="s">
        <v>82</v>
      </c>
      <c r="AW323" s="14" t="s">
        <v>33</v>
      </c>
      <c r="AX323" s="14" t="s">
        <v>72</v>
      </c>
      <c r="AY323" s="240" t="s">
        <v>136</v>
      </c>
    </row>
    <row r="324" s="14" customFormat="1">
      <c r="A324" s="14"/>
      <c r="B324" s="230"/>
      <c r="C324" s="231"/>
      <c r="D324" s="221" t="s">
        <v>146</v>
      </c>
      <c r="E324" s="232" t="s">
        <v>19</v>
      </c>
      <c r="F324" s="233" t="s">
        <v>264</v>
      </c>
      <c r="G324" s="231"/>
      <c r="H324" s="234">
        <v>12.842000000000001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0" t="s">
        <v>146</v>
      </c>
      <c r="AU324" s="240" t="s">
        <v>82</v>
      </c>
      <c r="AV324" s="14" t="s">
        <v>82</v>
      </c>
      <c r="AW324" s="14" t="s">
        <v>33</v>
      </c>
      <c r="AX324" s="14" t="s">
        <v>72</v>
      </c>
      <c r="AY324" s="240" t="s">
        <v>136</v>
      </c>
    </row>
    <row r="325" s="14" customFormat="1">
      <c r="A325" s="14"/>
      <c r="B325" s="230"/>
      <c r="C325" s="231"/>
      <c r="D325" s="221" t="s">
        <v>146</v>
      </c>
      <c r="E325" s="232" t="s">
        <v>19</v>
      </c>
      <c r="F325" s="233" t="s">
        <v>388</v>
      </c>
      <c r="G325" s="231"/>
      <c r="H325" s="234">
        <v>10.457000000000001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0" t="s">
        <v>146</v>
      </c>
      <c r="AU325" s="240" t="s">
        <v>82</v>
      </c>
      <c r="AV325" s="14" t="s">
        <v>82</v>
      </c>
      <c r="AW325" s="14" t="s">
        <v>33</v>
      </c>
      <c r="AX325" s="14" t="s">
        <v>72</v>
      </c>
      <c r="AY325" s="240" t="s">
        <v>136</v>
      </c>
    </row>
    <row r="326" s="15" customFormat="1">
      <c r="A326" s="15"/>
      <c r="B326" s="241"/>
      <c r="C326" s="242"/>
      <c r="D326" s="221" t="s">
        <v>146</v>
      </c>
      <c r="E326" s="243" t="s">
        <v>19</v>
      </c>
      <c r="F326" s="244" t="s">
        <v>151</v>
      </c>
      <c r="G326" s="242"/>
      <c r="H326" s="245">
        <v>81.103000000000009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1" t="s">
        <v>146</v>
      </c>
      <c r="AU326" s="251" t="s">
        <v>82</v>
      </c>
      <c r="AV326" s="15" t="s">
        <v>144</v>
      </c>
      <c r="AW326" s="15" t="s">
        <v>33</v>
      </c>
      <c r="AX326" s="15" t="s">
        <v>80</v>
      </c>
      <c r="AY326" s="251" t="s">
        <v>136</v>
      </c>
    </row>
    <row r="327" s="2" customFormat="1" ht="37.8" customHeight="1">
      <c r="A327" s="40"/>
      <c r="B327" s="41"/>
      <c r="C327" s="206" t="s">
        <v>389</v>
      </c>
      <c r="D327" s="206" t="s">
        <v>139</v>
      </c>
      <c r="E327" s="207" t="s">
        <v>390</v>
      </c>
      <c r="F327" s="208" t="s">
        <v>391</v>
      </c>
      <c r="G327" s="209" t="s">
        <v>392</v>
      </c>
      <c r="H327" s="210">
        <v>40</v>
      </c>
      <c r="I327" s="211"/>
      <c r="J327" s="212">
        <f>ROUND(I327*H327,2)</f>
        <v>0</v>
      </c>
      <c r="K327" s="208" t="s">
        <v>143</v>
      </c>
      <c r="L327" s="46"/>
      <c r="M327" s="213" t="s">
        <v>19</v>
      </c>
      <c r="N327" s="214" t="s">
        <v>43</v>
      </c>
      <c r="O327" s="86"/>
      <c r="P327" s="215">
        <f>O327*H327</f>
        <v>0</v>
      </c>
      <c r="Q327" s="215">
        <v>0.014659999999999999</v>
      </c>
      <c r="R327" s="215">
        <f>Q327*H327</f>
        <v>0.58640000000000003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144</v>
      </c>
      <c r="AT327" s="217" t="s">
        <v>139</v>
      </c>
      <c r="AU327" s="217" t="s">
        <v>82</v>
      </c>
      <c r="AY327" s="19" t="s">
        <v>136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80</v>
      </c>
      <c r="BK327" s="218">
        <f>ROUND(I327*H327,2)</f>
        <v>0</v>
      </c>
      <c r="BL327" s="19" t="s">
        <v>144</v>
      </c>
      <c r="BM327" s="217" t="s">
        <v>393</v>
      </c>
    </row>
    <row r="328" s="13" customFormat="1">
      <c r="A328" s="13"/>
      <c r="B328" s="219"/>
      <c r="C328" s="220"/>
      <c r="D328" s="221" t="s">
        <v>146</v>
      </c>
      <c r="E328" s="222" t="s">
        <v>19</v>
      </c>
      <c r="F328" s="223" t="s">
        <v>394</v>
      </c>
      <c r="G328" s="220"/>
      <c r="H328" s="222" t="s">
        <v>19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9" t="s">
        <v>146</v>
      </c>
      <c r="AU328" s="229" t="s">
        <v>82</v>
      </c>
      <c r="AV328" s="13" t="s">
        <v>80</v>
      </c>
      <c r="AW328" s="13" t="s">
        <v>33</v>
      </c>
      <c r="AX328" s="13" t="s">
        <v>72</v>
      </c>
      <c r="AY328" s="229" t="s">
        <v>136</v>
      </c>
    </row>
    <row r="329" s="14" customFormat="1">
      <c r="A329" s="14"/>
      <c r="B329" s="230"/>
      <c r="C329" s="231"/>
      <c r="D329" s="221" t="s">
        <v>146</v>
      </c>
      <c r="E329" s="232" t="s">
        <v>19</v>
      </c>
      <c r="F329" s="233" t="s">
        <v>395</v>
      </c>
      <c r="G329" s="231"/>
      <c r="H329" s="234">
        <v>40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0" t="s">
        <v>146</v>
      </c>
      <c r="AU329" s="240" t="s">
        <v>82</v>
      </c>
      <c r="AV329" s="14" t="s">
        <v>82</v>
      </c>
      <c r="AW329" s="14" t="s">
        <v>33</v>
      </c>
      <c r="AX329" s="14" t="s">
        <v>80</v>
      </c>
      <c r="AY329" s="240" t="s">
        <v>136</v>
      </c>
    </row>
    <row r="330" s="12" customFormat="1" ht="22.8" customHeight="1">
      <c r="A330" s="12"/>
      <c r="B330" s="190"/>
      <c r="C330" s="191"/>
      <c r="D330" s="192" t="s">
        <v>71</v>
      </c>
      <c r="E330" s="204" t="s">
        <v>396</v>
      </c>
      <c r="F330" s="204" t="s">
        <v>397</v>
      </c>
      <c r="G330" s="191"/>
      <c r="H330" s="191"/>
      <c r="I330" s="194"/>
      <c r="J330" s="205">
        <f>BK330</f>
        <v>0</v>
      </c>
      <c r="K330" s="191"/>
      <c r="L330" s="196"/>
      <c r="M330" s="197"/>
      <c r="N330" s="198"/>
      <c r="O330" s="198"/>
      <c r="P330" s="199">
        <f>SUM(P331:P363)</f>
        <v>0</v>
      </c>
      <c r="Q330" s="198"/>
      <c r="R330" s="199">
        <f>SUM(R331:R363)</f>
        <v>180.35122715999998</v>
      </c>
      <c r="S330" s="198"/>
      <c r="T330" s="200">
        <f>SUM(T331:T363)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1" t="s">
        <v>80</v>
      </c>
      <c r="AT330" s="202" t="s">
        <v>71</v>
      </c>
      <c r="AU330" s="202" t="s">
        <v>80</v>
      </c>
      <c r="AY330" s="201" t="s">
        <v>136</v>
      </c>
      <c r="BK330" s="203">
        <f>SUM(BK331:BK363)</f>
        <v>0</v>
      </c>
    </row>
    <row r="331" s="2" customFormat="1" ht="24.15" customHeight="1">
      <c r="A331" s="40"/>
      <c r="B331" s="41"/>
      <c r="C331" s="206" t="s">
        <v>398</v>
      </c>
      <c r="D331" s="206" t="s">
        <v>139</v>
      </c>
      <c r="E331" s="207" t="s">
        <v>399</v>
      </c>
      <c r="F331" s="208" t="s">
        <v>400</v>
      </c>
      <c r="G331" s="209" t="s">
        <v>187</v>
      </c>
      <c r="H331" s="210">
        <v>47.909999999999997</v>
      </c>
      <c r="I331" s="211"/>
      <c r="J331" s="212">
        <f>ROUND(I331*H331,2)</f>
        <v>0</v>
      </c>
      <c r="K331" s="208" t="s">
        <v>336</v>
      </c>
      <c r="L331" s="46"/>
      <c r="M331" s="213" t="s">
        <v>19</v>
      </c>
      <c r="N331" s="214" t="s">
        <v>43</v>
      </c>
      <c r="O331" s="86"/>
      <c r="P331" s="215">
        <f>O331*H331</f>
        <v>0</v>
      </c>
      <c r="Q331" s="215">
        <v>2.45329</v>
      </c>
      <c r="R331" s="215">
        <f>Q331*H331</f>
        <v>117.53712389999998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144</v>
      </c>
      <c r="AT331" s="217" t="s">
        <v>139</v>
      </c>
      <c r="AU331" s="217" t="s">
        <v>82</v>
      </c>
      <c r="AY331" s="19" t="s">
        <v>136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80</v>
      </c>
      <c r="BK331" s="218">
        <f>ROUND(I331*H331,2)</f>
        <v>0</v>
      </c>
      <c r="BL331" s="19" t="s">
        <v>144</v>
      </c>
      <c r="BM331" s="217" t="s">
        <v>401</v>
      </c>
    </row>
    <row r="332" s="13" customFormat="1">
      <c r="A332" s="13"/>
      <c r="B332" s="219"/>
      <c r="C332" s="220"/>
      <c r="D332" s="221" t="s">
        <v>146</v>
      </c>
      <c r="E332" s="222" t="s">
        <v>19</v>
      </c>
      <c r="F332" s="223" t="s">
        <v>402</v>
      </c>
      <c r="G332" s="220"/>
      <c r="H332" s="222" t="s">
        <v>19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9" t="s">
        <v>146</v>
      </c>
      <c r="AU332" s="229" t="s">
        <v>82</v>
      </c>
      <c r="AV332" s="13" t="s">
        <v>80</v>
      </c>
      <c r="AW332" s="13" t="s">
        <v>33</v>
      </c>
      <c r="AX332" s="13" t="s">
        <v>72</v>
      </c>
      <c r="AY332" s="229" t="s">
        <v>136</v>
      </c>
    </row>
    <row r="333" s="13" customFormat="1">
      <c r="A333" s="13"/>
      <c r="B333" s="219"/>
      <c r="C333" s="220"/>
      <c r="D333" s="221" t="s">
        <v>146</v>
      </c>
      <c r="E333" s="222" t="s">
        <v>19</v>
      </c>
      <c r="F333" s="223" t="s">
        <v>403</v>
      </c>
      <c r="G333" s="220"/>
      <c r="H333" s="222" t="s">
        <v>19</v>
      </c>
      <c r="I333" s="224"/>
      <c r="J333" s="220"/>
      <c r="K333" s="220"/>
      <c r="L333" s="225"/>
      <c r="M333" s="226"/>
      <c r="N333" s="227"/>
      <c r="O333" s="227"/>
      <c r="P333" s="227"/>
      <c r="Q333" s="227"/>
      <c r="R333" s="227"/>
      <c r="S333" s="227"/>
      <c r="T333" s="22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9" t="s">
        <v>146</v>
      </c>
      <c r="AU333" s="229" t="s">
        <v>82</v>
      </c>
      <c r="AV333" s="13" t="s">
        <v>80</v>
      </c>
      <c r="AW333" s="13" t="s">
        <v>33</v>
      </c>
      <c r="AX333" s="13" t="s">
        <v>72</v>
      </c>
      <c r="AY333" s="229" t="s">
        <v>136</v>
      </c>
    </row>
    <row r="334" s="14" customFormat="1">
      <c r="A334" s="14"/>
      <c r="B334" s="230"/>
      <c r="C334" s="231"/>
      <c r="D334" s="221" t="s">
        <v>146</v>
      </c>
      <c r="E334" s="232" t="s">
        <v>19</v>
      </c>
      <c r="F334" s="233" t="s">
        <v>404</v>
      </c>
      <c r="G334" s="231"/>
      <c r="H334" s="234">
        <v>47.909999999999997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0" t="s">
        <v>146</v>
      </c>
      <c r="AU334" s="240" t="s">
        <v>82</v>
      </c>
      <c r="AV334" s="14" t="s">
        <v>82</v>
      </c>
      <c r="AW334" s="14" t="s">
        <v>33</v>
      </c>
      <c r="AX334" s="14" t="s">
        <v>80</v>
      </c>
      <c r="AY334" s="240" t="s">
        <v>136</v>
      </c>
    </row>
    <row r="335" s="2" customFormat="1" ht="24.15" customHeight="1">
      <c r="A335" s="40"/>
      <c r="B335" s="41"/>
      <c r="C335" s="206" t="s">
        <v>405</v>
      </c>
      <c r="D335" s="206" t="s">
        <v>139</v>
      </c>
      <c r="E335" s="207" t="s">
        <v>406</v>
      </c>
      <c r="F335" s="208" t="s">
        <v>407</v>
      </c>
      <c r="G335" s="209" t="s">
        <v>187</v>
      </c>
      <c r="H335" s="210">
        <v>47.909999999999997</v>
      </c>
      <c r="I335" s="211"/>
      <c r="J335" s="212">
        <f>ROUND(I335*H335,2)</f>
        <v>0</v>
      </c>
      <c r="K335" s="208" t="s">
        <v>143</v>
      </c>
      <c r="L335" s="46"/>
      <c r="M335" s="213" t="s">
        <v>19</v>
      </c>
      <c r="N335" s="214" t="s">
        <v>43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144</v>
      </c>
      <c r="AT335" s="217" t="s">
        <v>139</v>
      </c>
      <c r="AU335" s="217" t="s">
        <v>82</v>
      </c>
      <c r="AY335" s="19" t="s">
        <v>136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80</v>
      </c>
      <c r="BK335" s="218">
        <f>ROUND(I335*H335,2)</f>
        <v>0</v>
      </c>
      <c r="BL335" s="19" t="s">
        <v>144</v>
      </c>
      <c r="BM335" s="217" t="s">
        <v>408</v>
      </c>
    </row>
    <row r="336" s="14" customFormat="1">
      <c r="A336" s="14"/>
      <c r="B336" s="230"/>
      <c r="C336" s="231"/>
      <c r="D336" s="221" t="s">
        <v>146</v>
      </c>
      <c r="E336" s="232" t="s">
        <v>19</v>
      </c>
      <c r="F336" s="233" t="s">
        <v>404</v>
      </c>
      <c r="G336" s="231"/>
      <c r="H336" s="234">
        <v>47.909999999999997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0" t="s">
        <v>146</v>
      </c>
      <c r="AU336" s="240" t="s">
        <v>82</v>
      </c>
      <c r="AV336" s="14" t="s">
        <v>82</v>
      </c>
      <c r="AW336" s="14" t="s">
        <v>33</v>
      </c>
      <c r="AX336" s="14" t="s">
        <v>80</v>
      </c>
      <c r="AY336" s="240" t="s">
        <v>136</v>
      </c>
    </row>
    <row r="337" s="2" customFormat="1" ht="37.8" customHeight="1">
      <c r="A337" s="40"/>
      <c r="B337" s="41"/>
      <c r="C337" s="206" t="s">
        <v>409</v>
      </c>
      <c r="D337" s="206" t="s">
        <v>139</v>
      </c>
      <c r="E337" s="207" t="s">
        <v>410</v>
      </c>
      <c r="F337" s="208" t="s">
        <v>411</v>
      </c>
      <c r="G337" s="209" t="s">
        <v>187</v>
      </c>
      <c r="H337" s="210">
        <v>47.909999999999997</v>
      </c>
      <c r="I337" s="211"/>
      <c r="J337" s="212">
        <f>ROUND(I337*H337,2)</f>
        <v>0</v>
      </c>
      <c r="K337" s="208" t="s">
        <v>143</v>
      </c>
      <c r="L337" s="46"/>
      <c r="M337" s="213" t="s">
        <v>19</v>
      </c>
      <c r="N337" s="214" t="s">
        <v>43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144</v>
      </c>
      <c r="AT337" s="217" t="s">
        <v>139</v>
      </c>
      <c r="AU337" s="217" t="s">
        <v>82</v>
      </c>
      <c r="AY337" s="19" t="s">
        <v>136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80</v>
      </c>
      <c r="BK337" s="218">
        <f>ROUND(I337*H337,2)</f>
        <v>0</v>
      </c>
      <c r="BL337" s="19" t="s">
        <v>144</v>
      </c>
      <c r="BM337" s="217" t="s">
        <v>412</v>
      </c>
    </row>
    <row r="338" s="14" customFormat="1">
      <c r="A338" s="14"/>
      <c r="B338" s="230"/>
      <c r="C338" s="231"/>
      <c r="D338" s="221" t="s">
        <v>146</v>
      </c>
      <c r="E338" s="232" t="s">
        <v>19</v>
      </c>
      <c r="F338" s="233" t="s">
        <v>404</v>
      </c>
      <c r="G338" s="231"/>
      <c r="H338" s="234">
        <v>47.909999999999997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0" t="s">
        <v>146</v>
      </c>
      <c r="AU338" s="240" t="s">
        <v>82</v>
      </c>
      <c r="AV338" s="14" t="s">
        <v>82</v>
      </c>
      <c r="AW338" s="14" t="s">
        <v>33</v>
      </c>
      <c r="AX338" s="14" t="s">
        <v>80</v>
      </c>
      <c r="AY338" s="240" t="s">
        <v>136</v>
      </c>
    </row>
    <row r="339" s="2" customFormat="1" ht="14.4" customHeight="1">
      <c r="A339" s="40"/>
      <c r="B339" s="41"/>
      <c r="C339" s="206" t="s">
        <v>413</v>
      </c>
      <c r="D339" s="206" t="s">
        <v>139</v>
      </c>
      <c r="E339" s="207" t="s">
        <v>200</v>
      </c>
      <c r="F339" s="208" t="s">
        <v>201</v>
      </c>
      <c r="G339" s="209" t="s">
        <v>142</v>
      </c>
      <c r="H339" s="210">
        <v>4.8369999999999997</v>
      </c>
      <c r="I339" s="211"/>
      <c r="J339" s="212">
        <f>ROUND(I339*H339,2)</f>
        <v>0</v>
      </c>
      <c r="K339" s="208" t="s">
        <v>143</v>
      </c>
      <c r="L339" s="46"/>
      <c r="M339" s="213" t="s">
        <v>19</v>
      </c>
      <c r="N339" s="214" t="s">
        <v>43</v>
      </c>
      <c r="O339" s="86"/>
      <c r="P339" s="215">
        <f>O339*H339</f>
        <v>0</v>
      </c>
      <c r="Q339" s="215">
        <v>1.0530600000000001</v>
      </c>
      <c r="R339" s="215">
        <f>Q339*H339</f>
        <v>5.0936512199999999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144</v>
      </c>
      <c r="AT339" s="217" t="s">
        <v>139</v>
      </c>
      <c r="AU339" s="217" t="s">
        <v>82</v>
      </c>
      <c r="AY339" s="19" t="s">
        <v>136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80</v>
      </c>
      <c r="BK339" s="218">
        <f>ROUND(I339*H339,2)</f>
        <v>0</v>
      </c>
      <c r="BL339" s="19" t="s">
        <v>144</v>
      </c>
      <c r="BM339" s="217" t="s">
        <v>414</v>
      </c>
    </row>
    <row r="340" s="14" customFormat="1">
      <c r="A340" s="14"/>
      <c r="B340" s="230"/>
      <c r="C340" s="231"/>
      <c r="D340" s="221" t="s">
        <v>146</v>
      </c>
      <c r="E340" s="232" t="s">
        <v>19</v>
      </c>
      <c r="F340" s="233" t="s">
        <v>415</v>
      </c>
      <c r="G340" s="231"/>
      <c r="H340" s="234">
        <v>4.8369999999999997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0" t="s">
        <v>146</v>
      </c>
      <c r="AU340" s="240" t="s">
        <v>82</v>
      </c>
      <c r="AV340" s="14" t="s">
        <v>82</v>
      </c>
      <c r="AW340" s="14" t="s">
        <v>33</v>
      </c>
      <c r="AX340" s="14" t="s">
        <v>80</v>
      </c>
      <c r="AY340" s="240" t="s">
        <v>136</v>
      </c>
    </row>
    <row r="341" s="2" customFormat="1" ht="24.15" customHeight="1">
      <c r="A341" s="40"/>
      <c r="B341" s="41"/>
      <c r="C341" s="206" t="s">
        <v>416</v>
      </c>
      <c r="D341" s="206" t="s">
        <v>139</v>
      </c>
      <c r="E341" s="207" t="s">
        <v>417</v>
      </c>
      <c r="F341" s="208" t="s">
        <v>418</v>
      </c>
      <c r="G341" s="209" t="s">
        <v>154</v>
      </c>
      <c r="H341" s="210">
        <v>36.063000000000002</v>
      </c>
      <c r="I341" s="211"/>
      <c r="J341" s="212">
        <f>ROUND(I341*H341,2)</f>
        <v>0</v>
      </c>
      <c r="K341" s="208" t="s">
        <v>143</v>
      </c>
      <c r="L341" s="46"/>
      <c r="M341" s="213" t="s">
        <v>19</v>
      </c>
      <c r="N341" s="214" t="s">
        <v>43</v>
      </c>
      <c r="O341" s="86"/>
      <c r="P341" s="215">
        <f>O341*H341</f>
        <v>0</v>
      </c>
      <c r="Q341" s="215">
        <v>0.063</v>
      </c>
      <c r="R341" s="215">
        <f>Q341*H341</f>
        <v>2.2719690000000003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144</v>
      </c>
      <c r="AT341" s="217" t="s">
        <v>139</v>
      </c>
      <c r="AU341" s="217" t="s">
        <v>82</v>
      </c>
      <c r="AY341" s="19" t="s">
        <v>136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80</v>
      </c>
      <c r="BK341" s="218">
        <f>ROUND(I341*H341,2)</f>
        <v>0</v>
      </c>
      <c r="BL341" s="19" t="s">
        <v>144</v>
      </c>
      <c r="BM341" s="217" t="s">
        <v>419</v>
      </c>
    </row>
    <row r="342" s="13" customFormat="1">
      <c r="A342" s="13"/>
      <c r="B342" s="219"/>
      <c r="C342" s="220"/>
      <c r="D342" s="221" t="s">
        <v>146</v>
      </c>
      <c r="E342" s="222" t="s">
        <v>19</v>
      </c>
      <c r="F342" s="223" t="s">
        <v>420</v>
      </c>
      <c r="G342" s="220"/>
      <c r="H342" s="222" t="s">
        <v>19</v>
      </c>
      <c r="I342" s="224"/>
      <c r="J342" s="220"/>
      <c r="K342" s="220"/>
      <c r="L342" s="225"/>
      <c r="M342" s="226"/>
      <c r="N342" s="227"/>
      <c r="O342" s="227"/>
      <c r="P342" s="227"/>
      <c r="Q342" s="227"/>
      <c r="R342" s="227"/>
      <c r="S342" s="227"/>
      <c r="T342" s="22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9" t="s">
        <v>146</v>
      </c>
      <c r="AU342" s="229" t="s">
        <v>82</v>
      </c>
      <c r="AV342" s="13" t="s">
        <v>80</v>
      </c>
      <c r="AW342" s="13" t="s">
        <v>33</v>
      </c>
      <c r="AX342" s="13" t="s">
        <v>72</v>
      </c>
      <c r="AY342" s="229" t="s">
        <v>136</v>
      </c>
    </row>
    <row r="343" s="14" customFormat="1">
      <c r="A343" s="14"/>
      <c r="B343" s="230"/>
      <c r="C343" s="231"/>
      <c r="D343" s="221" t="s">
        <v>146</v>
      </c>
      <c r="E343" s="232" t="s">
        <v>19</v>
      </c>
      <c r="F343" s="233" t="s">
        <v>421</v>
      </c>
      <c r="G343" s="231"/>
      <c r="H343" s="234">
        <v>34.991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0" t="s">
        <v>146</v>
      </c>
      <c r="AU343" s="240" t="s">
        <v>82</v>
      </c>
      <c r="AV343" s="14" t="s">
        <v>82</v>
      </c>
      <c r="AW343" s="14" t="s">
        <v>33</v>
      </c>
      <c r="AX343" s="14" t="s">
        <v>72</v>
      </c>
      <c r="AY343" s="240" t="s">
        <v>136</v>
      </c>
    </row>
    <row r="344" s="14" customFormat="1">
      <c r="A344" s="14"/>
      <c r="B344" s="230"/>
      <c r="C344" s="231"/>
      <c r="D344" s="221" t="s">
        <v>146</v>
      </c>
      <c r="E344" s="232" t="s">
        <v>19</v>
      </c>
      <c r="F344" s="233" t="s">
        <v>422</v>
      </c>
      <c r="G344" s="231"/>
      <c r="H344" s="234">
        <v>1.0720000000000001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0" t="s">
        <v>146</v>
      </c>
      <c r="AU344" s="240" t="s">
        <v>82</v>
      </c>
      <c r="AV344" s="14" t="s">
        <v>82</v>
      </c>
      <c r="AW344" s="14" t="s">
        <v>33</v>
      </c>
      <c r="AX344" s="14" t="s">
        <v>72</v>
      </c>
      <c r="AY344" s="240" t="s">
        <v>136</v>
      </c>
    </row>
    <row r="345" s="15" customFormat="1">
      <c r="A345" s="15"/>
      <c r="B345" s="241"/>
      <c r="C345" s="242"/>
      <c r="D345" s="221" t="s">
        <v>146</v>
      </c>
      <c r="E345" s="243" t="s">
        <v>19</v>
      </c>
      <c r="F345" s="244" t="s">
        <v>151</v>
      </c>
      <c r="G345" s="242"/>
      <c r="H345" s="245">
        <v>36.063000000000002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51" t="s">
        <v>146</v>
      </c>
      <c r="AU345" s="251" t="s">
        <v>82</v>
      </c>
      <c r="AV345" s="15" t="s">
        <v>144</v>
      </c>
      <c r="AW345" s="15" t="s">
        <v>33</v>
      </c>
      <c r="AX345" s="15" t="s">
        <v>80</v>
      </c>
      <c r="AY345" s="251" t="s">
        <v>136</v>
      </c>
    </row>
    <row r="346" s="2" customFormat="1" ht="24.15" customHeight="1">
      <c r="A346" s="40"/>
      <c r="B346" s="41"/>
      <c r="C346" s="206" t="s">
        <v>423</v>
      </c>
      <c r="D346" s="206" t="s">
        <v>139</v>
      </c>
      <c r="E346" s="207" t="s">
        <v>424</v>
      </c>
      <c r="F346" s="208" t="s">
        <v>425</v>
      </c>
      <c r="G346" s="209" t="s">
        <v>154</v>
      </c>
      <c r="H346" s="210">
        <v>798.5</v>
      </c>
      <c r="I346" s="211"/>
      <c r="J346" s="212">
        <f>ROUND(I346*H346,2)</f>
        <v>0</v>
      </c>
      <c r="K346" s="208" t="s">
        <v>143</v>
      </c>
      <c r="L346" s="46"/>
      <c r="M346" s="213" t="s">
        <v>19</v>
      </c>
      <c r="N346" s="214" t="s">
        <v>43</v>
      </c>
      <c r="O346" s="86"/>
      <c r="P346" s="215">
        <f>O346*H346</f>
        <v>0</v>
      </c>
      <c r="Q346" s="215">
        <v>0.0693</v>
      </c>
      <c r="R346" s="215">
        <f>Q346*H346</f>
        <v>55.33605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144</v>
      </c>
      <c r="AT346" s="217" t="s">
        <v>139</v>
      </c>
      <c r="AU346" s="217" t="s">
        <v>82</v>
      </c>
      <c r="AY346" s="19" t="s">
        <v>136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80</v>
      </c>
      <c r="BK346" s="218">
        <f>ROUND(I346*H346,2)</f>
        <v>0</v>
      </c>
      <c r="BL346" s="19" t="s">
        <v>144</v>
      </c>
      <c r="BM346" s="217" t="s">
        <v>426</v>
      </c>
    </row>
    <row r="347" s="13" customFormat="1">
      <c r="A347" s="13"/>
      <c r="B347" s="219"/>
      <c r="C347" s="220"/>
      <c r="D347" s="221" t="s">
        <v>146</v>
      </c>
      <c r="E347" s="222" t="s">
        <v>19</v>
      </c>
      <c r="F347" s="223" t="s">
        <v>427</v>
      </c>
      <c r="G347" s="220"/>
      <c r="H347" s="222" t="s">
        <v>19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29" t="s">
        <v>146</v>
      </c>
      <c r="AU347" s="229" t="s">
        <v>82</v>
      </c>
      <c r="AV347" s="13" t="s">
        <v>80</v>
      </c>
      <c r="AW347" s="13" t="s">
        <v>33</v>
      </c>
      <c r="AX347" s="13" t="s">
        <v>72</v>
      </c>
      <c r="AY347" s="229" t="s">
        <v>136</v>
      </c>
    </row>
    <row r="348" s="14" customFormat="1">
      <c r="A348" s="14"/>
      <c r="B348" s="230"/>
      <c r="C348" s="231"/>
      <c r="D348" s="221" t="s">
        <v>146</v>
      </c>
      <c r="E348" s="232" t="s">
        <v>19</v>
      </c>
      <c r="F348" s="233" t="s">
        <v>428</v>
      </c>
      <c r="G348" s="231"/>
      <c r="H348" s="234">
        <v>798.5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0" t="s">
        <v>146</v>
      </c>
      <c r="AU348" s="240" t="s">
        <v>82</v>
      </c>
      <c r="AV348" s="14" t="s">
        <v>82</v>
      </c>
      <c r="AW348" s="14" t="s">
        <v>33</v>
      </c>
      <c r="AX348" s="14" t="s">
        <v>80</v>
      </c>
      <c r="AY348" s="240" t="s">
        <v>136</v>
      </c>
    </row>
    <row r="349" s="2" customFormat="1" ht="24.15" customHeight="1">
      <c r="A349" s="40"/>
      <c r="B349" s="41"/>
      <c r="C349" s="206" t="s">
        <v>429</v>
      </c>
      <c r="D349" s="206" t="s">
        <v>139</v>
      </c>
      <c r="E349" s="207" t="s">
        <v>430</v>
      </c>
      <c r="F349" s="208" t="s">
        <v>431</v>
      </c>
      <c r="G349" s="209" t="s">
        <v>154</v>
      </c>
      <c r="H349" s="210">
        <v>35.122999999999998</v>
      </c>
      <c r="I349" s="211"/>
      <c r="J349" s="212">
        <f>ROUND(I349*H349,2)</f>
        <v>0</v>
      </c>
      <c r="K349" s="208" t="s">
        <v>143</v>
      </c>
      <c r="L349" s="46"/>
      <c r="M349" s="213" t="s">
        <v>19</v>
      </c>
      <c r="N349" s="214" t="s">
        <v>43</v>
      </c>
      <c r="O349" s="86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144</v>
      </c>
      <c r="AT349" s="217" t="s">
        <v>139</v>
      </c>
      <c r="AU349" s="217" t="s">
        <v>82</v>
      </c>
      <c r="AY349" s="19" t="s">
        <v>136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80</v>
      </c>
      <c r="BK349" s="218">
        <f>ROUND(I349*H349,2)</f>
        <v>0</v>
      </c>
      <c r="BL349" s="19" t="s">
        <v>144</v>
      </c>
      <c r="BM349" s="217" t="s">
        <v>432</v>
      </c>
    </row>
    <row r="350" s="13" customFormat="1">
      <c r="A350" s="13"/>
      <c r="B350" s="219"/>
      <c r="C350" s="220"/>
      <c r="D350" s="221" t="s">
        <v>146</v>
      </c>
      <c r="E350" s="222" t="s">
        <v>19</v>
      </c>
      <c r="F350" s="223" t="s">
        <v>420</v>
      </c>
      <c r="G350" s="220"/>
      <c r="H350" s="222" t="s">
        <v>19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29" t="s">
        <v>146</v>
      </c>
      <c r="AU350" s="229" t="s">
        <v>82</v>
      </c>
      <c r="AV350" s="13" t="s">
        <v>80</v>
      </c>
      <c r="AW350" s="13" t="s">
        <v>33</v>
      </c>
      <c r="AX350" s="13" t="s">
        <v>72</v>
      </c>
      <c r="AY350" s="229" t="s">
        <v>136</v>
      </c>
    </row>
    <row r="351" s="14" customFormat="1">
      <c r="A351" s="14"/>
      <c r="B351" s="230"/>
      <c r="C351" s="231"/>
      <c r="D351" s="221" t="s">
        <v>146</v>
      </c>
      <c r="E351" s="232" t="s">
        <v>19</v>
      </c>
      <c r="F351" s="233" t="s">
        <v>433</v>
      </c>
      <c r="G351" s="231"/>
      <c r="H351" s="234">
        <v>34.051000000000002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0" t="s">
        <v>146</v>
      </c>
      <c r="AU351" s="240" t="s">
        <v>82</v>
      </c>
      <c r="AV351" s="14" t="s">
        <v>82</v>
      </c>
      <c r="AW351" s="14" t="s">
        <v>33</v>
      </c>
      <c r="AX351" s="14" t="s">
        <v>72</v>
      </c>
      <c r="AY351" s="240" t="s">
        <v>136</v>
      </c>
    </row>
    <row r="352" s="14" customFormat="1">
      <c r="A352" s="14"/>
      <c r="B352" s="230"/>
      <c r="C352" s="231"/>
      <c r="D352" s="221" t="s">
        <v>146</v>
      </c>
      <c r="E352" s="232" t="s">
        <v>19</v>
      </c>
      <c r="F352" s="233" t="s">
        <v>434</v>
      </c>
      <c r="G352" s="231"/>
      <c r="H352" s="234">
        <v>1.0720000000000001</v>
      </c>
      <c r="I352" s="235"/>
      <c r="J352" s="231"/>
      <c r="K352" s="231"/>
      <c r="L352" s="236"/>
      <c r="M352" s="237"/>
      <c r="N352" s="238"/>
      <c r="O352" s="238"/>
      <c r="P352" s="238"/>
      <c r="Q352" s="238"/>
      <c r="R352" s="238"/>
      <c r="S352" s="238"/>
      <c r="T352" s="23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0" t="s">
        <v>146</v>
      </c>
      <c r="AU352" s="240" t="s">
        <v>82</v>
      </c>
      <c r="AV352" s="14" t="s">
        <v>82</v>
      </c>
      <c r="AW352" s="14" t="s">
        <v>33</v>
      </c>
      <c r="AX352" s="14" t="s">
        <v>72</v>
      </c>
      <c r="AY352" s="240" t="s">
        <v>136</v>
      </c>
    </row>
    <row r="353" s="15" customFormat="1">
      <c r="A353" s="15"/>
      <c r="B353" s="241"/>
      <c r="C353" s="242"/>
      <c r="D353" s="221" t="s">
        <v>146</v>
      </c>
      <c r="E353" s="243" t="s">
        <v>19</v>
      </c>
      <c r="F353" s="244" t="s">
        <v>151</v>
      </c>
      <c r="G353" s="242"/>
      <c r="H353" s="245">
        <v>35.122999999999998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1" t="s">
        <v>146</v>
      </c>
      <c r="AU353" s="251" t="s">
        <v>82</v>
      </c>
      <c r="AV353" s="15" t="s">
        <v>144</v>
      </c>
      <c r="AW353" s="15" t="s">
        <v>33</v>
      </c>
      <c r="AX353" s="15" t="s">
        <v>80</v>
      </c>
      <c r="AY353" s="251" t="s">
        <v>136</v>
      </c>
    </row>
    <row r="354" s="2" customFormat="1" ht="24.15" customHeight="1">
      <c r="A354" s="40"/>
      <c r="B354" s="41"/>
      <c r="C354" s="206" t="s">
        <v>435</v>
      </c>
      <c r="D354" s="206" t="s">
        <v>139</v>
      </c>
      <c r="E354" s="207" t="s">
        <v>436</v>
      </c>
      <c r="F354" s="208" t="s">
        <v>437</v>
      </c>
      <c r="G354" s="209" t="s">
        <v>154</v>
      </c>
      <c r="H354" s="210">
        <v>878.35000000000002</v>
      </c>
      <c r="I354" s="211"/>
      <c r="J354" s="212">
        <f>ROUND(I354*H354,2)</f>
        <v>0</v>
      </c>
      <c r="K354" s="208" t="s">
        <v>143</v>
      </c>
      <c r="L354" s="46"/>
      <c r="M354" s="213" t="s">
        <v>19</v>
      </c>
      <c r="N354" s="214" t="s">
        <v>43</v>
      </c>
      <c r="O354" s="86"/>
      <c r="P354" s="215">
        <f>O354*H354</f>
        <v>0</v>
      </c>
      <c r="Q354" s="215">
        <v>0.00012</v>
      </c>
      <c r="R354" s="215">
        <f>Q354*H354</f>
        <v>0.10540200000000001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144</v>
      </c>
      <c r="AT354" s="217" t="s">
        <v>139</v>
      </c>
      <c r="AU354" s="217" t="s">
        <v>82</v>
      </c>
      <c r="AY354" s="19" t="s">
        <v>136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80</v>
      </c>
      <c r="BK354" s="218">
        <f>ROUND(I354*H354,2)</f>
        <v>0</v>
      </c>
      <c r="BL354" s="19" t="s">
        <v>144</v>
      </c>
      <c r="BM354" s="217" t="s">
        <v>438</v>
      </c>
    </row>
    <row r="355" s="13" customFormat="1">
      <c r="A355" s="13"/>
      <c r="B355" s="219"/>
      <c r="C355" s="220"/>
      <c r="D355" s="221" t="s">
        <v>146</v>
      </c>
      <c r="E355" s="222" t="s">
        <v>19</v>
      </c>
      <c r="F355" s="223" t="s">
        <v>439</v>
      </c>
      <c r="G355" s="220"/>
      <c r="H355" s="222" t="s">
        <v>19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29" t="s">
        <v>146</v>
      </c>
      <c r="AU355" s="229" t="s">
        <v>82</v>
      </c>
      <c r="AV355" s="13" t="s">
        <v>80</v>
      </c>
      <c r="AW355" s="13" t="s">
        <v>33</v>
      </c>
      <c r="AX355" s="13" t="s">
        <v>72</v>
      </c>
      <c r="AY355" s="229" t="s">
        <v>136</v>
      </c>
    </row>
    <row r="356" s="14" customFormat="1">
      <c r="A356" s="14"/>
      <c r="B356" s="230"/>
      <c r="C356" s="231"/>
      <c r="D356" s="221" t="s">
        <v>146</v>
      </c>
      <c r="E356" s="232" t="s">
        <v>19</v>
      </c>
      <c r="F356" s="233" t="s">
        <v>428</v>
      </c>
      <c r="G356" s="231"/>
      <c r="H356" s="234">
        <v>798.5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0" t="s">
        <v>146</v>
      </c>
      <c r="AU356" s="240" t="s">
        <v>82</v>
      </c>
      <c r="AV356" s="14" t="s">
        <v>82</v>
      </c>
      <c r="AW356" s="14" t="s">
        <v>33</v>
      </c>
      <c r="AX356" s="14" t="s">
        <v>80</v>
      </c>
      <c r="AY356" s="240" t="s">
        <v>136</v>
      </c>
    </row>
    <row r="357" s="14" customFormat="1">
      <c r="A357" s="14"/>
      <c r="B357" s="230"/>
      <c r="C357" s="231"/>
      <c r="D357" s="221" t="s">
        <v>146</v>
      </c>
      <c r="E357" s="231"/>
      <c r="F357" s="233" t="s">
        <v>440</v>
      </c>
      <c r="G357" s="231"/>
      <c r="H357" s="234">
        <v>878.35000000000002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0" t="s">
        <v>146</v>
      </c>
      <c r="AU357" s="240" t="s">
        <v>82</v>
      </c>
      <c r="AV357" s="14" t="s">
        <v>82</v>
      </c>
      <c r="AW357" s="14" t="s">
        <v>4</v>
      </c>
      <c r="AX357" s="14" t="s">
        <v>80</v>
      </c>
      <c r="AY357" s="240" t="s">
        <v>136</v>
      </c>
    </row>
    <row r="358" s="2" customFormat="1" ht="24.15" customHeight="1">
      <c r="A358" s="40"/>
      <c r="B358" s="41"/>
      <c r="C358" s="206" t="s">
        <v>441</v>
      </c>
      <c r="D358" s="206" t="s">
        <v>139</v>
      </c>
      <c r="E358" s="207" t="s">
        <v>442</v>
      </c>
      <c r="F358" s="208" t="s">
        <v>443</v>
      </c>
      <c r="G358" s="209" t="s">
        <v>164</v>
      </c>
      <c r="H358" s="210">
        <v>29.295999999999999</v>
      </c>
      <c r="I358" s="211"/>
      <c r="J358" s="212">
        <f>ROUND(I358*H358,2)</f>
        <v>0</v>
      </c>
      <c r="K358" s="208" t="s">
        <v>143</v>
      </c>
      <c r="L358" s="46"/>
      <c r="M358" s="213" t="s">
        <v>19</v>
      </c>
      <c r="N358" s="214" t="s">
        <v>43</v>
      </c>
      <c r="O358" s="86"/>
      <c r="P358" s="215">
        <f>O358*H358</f>
        <v>0</v>
      </c>
      <c r="Q358" s="215">
        <v>0.00023000000000000001</v>
      </c>
      <c r="R358" s="215">
        <f>Q358*H358</f>
        <v>0.0067380800000000005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144</v>
      </c>
      <c r="AT358" s="217" t="s">
        <v>139</v>
      </c>
      <c r="AU358" s="217" t="s">
        <v>82</v>
      </c>
      <c r="AY358" s="19" t="s">
        <v>136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80</v>
      </c>
      <c r="BK358" s="218">
        <f>ROUND(I358*H358,2)</f>
        <v>0</v>
      </c>
      <c r="BL358" s="19" t="s">
        <v>144</v>
      </c>
      <c r="BM358" s="217" t="s">
        <v>444</v>
      </c>
    </row>
    <row r="359" s="13" customFormat="1">
      <c r="A359" s="13"/>
      <c r="B359" s="219"/>
      <c r="C359" s="220"/>
      <c r="D359" s="221" t="s">
        <v>146</v>
      </c>
      <c r="E359" s="222" t="s">
        <v>19</v>
      </c>
      <c r="F359" s="223" t="s">
        <v>445</v>
      </c>
      <c r="G359" s="220"/>
      <c r="H359" s="222" t="s">
        <v>19</v>
      </c>
      <c r="I359" s="224"/>
      <c r="J359" s="220"/>
      <c r="K359" s="220"/>
      <c r="L359" s="225"/>
      <c r="M359" s="226"/>
      <c r="N359" s="227"/>
      <c r="O359" s="227"/>
      <c r="P359" s="227"/>
      <c r="Q359" s="227"/>
      <c r="R359" s="227"/>
      <c r="S359" s="227"/>
      <c r="T359" s="22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29" t="s">
        <v>146</v>
      </c>
      <c r="AU359" s="229" t="s">
        <v>82</v>
      </c>
      <c r="AV359" s="13" t="s">
        <v>80</v>
      </c>
      <c r="AW359" s="13" t="s">
        <v>33</v>
      </c>
      <c r="AX359" s="13" t="s">
        <v>72</v>
      </c>
      <c r="AY359" s="229" t="s">
        <v>136</v>
      </c>
    </row>
    <row r="360" s="14" customFormat="1">
      <c r="A360" s="14"/>
      <c r="B360" s="230"/>
      <c r="C360" s="231"/>
      <c r="D360" s="221" t="s">
        <v>146</v>
      </c>
      <c r="E360" s="232" t="s">
        <v>19</v>
      </c>
      <c r="F360" s="233" t="s">
        <v>446</v>
      </c>
      <c r="G360" s="231"/>
      <c r="H360" s="234">
        <v>29.295999999999999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0" t="s">
        <v>146</v>
      </c>
      <c r="AU360" s="240" t="s">
        <v>82</v>
      </c>
      <c r="AV360" s="14" t="s">
        <v>82</v>
      </c>
      <c r="AW360" s="14" t="s">
        <v>33</v>
      </c>
      <c r="AX360" s="14" t="s">
        <v>80</v>
      </c>
      <c r="AY360" s="240" t="s">
        <v>136</v>
      </c>
    </row>
    <row r="361" s="2" customFormat="1" ht="37.8" customHeight="1">
      <c r="A361" s="40"/>
      <c r="B361" s="41"/>
      <c r="C361" s="206" t="s">
        <v>447</v>
      </c>
      <c r="D361" s="206" t="s">
        <v>139</v>
      </c>
      <c r="E361" s="207" t="s">
        <v>448</v>
      </c>
      <c r="F361" s="208" t="s">
        <v>449</v>
      </c>
      <c r="G361" s="209" t="s">
        <v>164</v>
      </c>
      <c r="H361" s="210">
        <v>29.295999999999999</v>
      </c>
      <c r="I361" s="211"/>
      <c r="J361" s="212">
        <f>ROUND(I361*H361,2)</f>
        <v>0</v>
      </c>
      <c r="K361" s="208" t="s">
        <v>143</v>
      </c>
      <c r="L361" s="46"/>
      <c r="M361" s="213" t="s">
        <v>19</v>
      </c>
      <c r="N361" s="214" t="s">
        <v>43</v>
      </c>
      <c r="O361" s="86"/>
      <c r="P361" s="215">
        <f>O361*H361</f>
        <v>0</v>
      </c>
      <c r="Q361" s="215">
        <v>1.0000000000000001E-05</v>
      </c>
      <c r="R361" s="215">
        <f>Q361*H361</f>
        <v>0.00029296000000000004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144</v>
      </c>
      <c r="AT361" s="217" t="s">
        <v>139</v>
      </c>
      <c r="AU361" s="217" t="s">
        <v>82</v>
      </c>
      <c r="AY361" s="19" t="s">
        <v>136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80</v>
      </c>
      <c r="BK361" s="218">
        <f>ROUND(I361*H361,2)</f>
        <v>0</v>
      </c>
      <c r="BL361" s="19" t="s">
        <v>144</v>
      </c>
      <c r="BM361" s="217" t="s">
        <v>450</v>
      </c>
    </row>
    <row r="362" s="13" customFormat="1">
      <c r="A362" s="13"/>
      <c r="B362" s="219"/>
      <c r="C362" s="220"/>
      <c r="D362" s="221" t="s">
        <v>146</v>
      </c>
      <c r="E362" s="222" t="s">
        <v>19</v>
      </c>
      <c r="F362" s="223" t="s">
        <v>451</v>
      </c>
      <c r="G362" s="220"/>
      <c r="H362" s="222" t="s">
        <v>19</v>
      </c>
      <c r="I362" s="224"/>
      <c r="J362" s="220"/>
      <c r="K362" s="220"/>
      <c r="L362" s="225"/>
      <c r="M362" s="226"/>
      <c r="N362" s="227"/>
      <c r="O362" s="227"/>
      <c r="P362" s="227"/>
      <c r="Q362" s="227"/>
      <c r="R362" s="227"/>
      <c r="S362" s="227"/>
      <c r="T362" s="22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29" t="s">
        <v>146</v>
      </c>
      <c r="AU362" s="229" t="s">
        <v>82</v>
      </c>
      <c r="AV362" s="13" t="s">
        <v>80</v>
      </c>
      <c r="AW362" s="13" t="s">
        <v>33</v>
      </c>
      <c r="AX362" s="13" t="s">
        <v>72</v>
      </c>
      <c r="AY362" s="229" t="s">
        <v>136</v>
      </c>
    </row>
    <row r="363" s="14" customFormat="1">
      <c r="A363" s="14"/>
      <c r="B363" s="230"/>
      <c r="C363" s="231"/>
      <c r="D363" s="221" t="s">
        <v>146</v>
      </c>
      <c r="E363" s="232" t="s">
        <v>19</v>
      </c>
      <c r="F363" s="233" t="s">
        <v>446</v>
      </c>
      <c r="G363" s="231"/>
      <c r="H363" s="234">
        <v>29.295999999999999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0" t="s">
        <v>146</v>
      </c>
      <c r="AU363" s="240" t="s">
        <v>82</v>
      </c>
      <c r="AV363" s="14" t="s">
        <v>82</v>
      </c>
      <c r="AW363" s="14" t="s">
        <v>33</v>
      </c>
      <c r="AX363" s="14" t="s">
        <v>80</v>
      </c>
      <c r="AY363" s="240" t="s">
        <v>136</v>
      </c>
    </row>
    <row r="364" s="12" customFormat="1" ht="22.8" customHeight="1">
      <c r="A364" s="12"/>
      <c r="B364" s="190"/>
      <c r="C364" s="191"/>
      <c r="D364" s="192" t="s">
        <v>71</v>
      </c>
      <c r="E364" s="204" t="s">
        <v>452</v>
      </c>
      <c r="F364" s="204" t="s">
        <v>453</v>
      </c>
      <c r="G364" s="191"/>
      <c r="H364" s="191"/>
      <c r="I364" s="194"/>
      <c r="J364" s="205">
        <f>BK364</f>
        <v>0</v>
      </c>
      <c r="K364" s="191"/>
      <c r="L364" s="196"/>
      <c r="M364" s="197"/>
      <c r="N364" s="198"/>
      <c r="O364" s="198"/>
      <c r="P364" s="199">
        <f>SUM(P365:P393)</f>
        <v>0</v>
      </c>
      <c r="Q364" s="198"/>
      <c r="R364" s="199">
        <f>SUM(R365:R393)</f>
        <v>2.9007300000000003</v>
      </c>
      <c r="S364" s="198"/>
      <c r="T364" s="200">
        <f>SUM(T365:T393)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1" t="s">
        <v>80</v>
      </c>
      <c r="AT364" s="202" t="s">
        <v>71</v>
      </c>
      <c r="AU364" s="202" t="s">
        <v>80</v>
      </c>
      <c r="AY364" s="201" t="s">
        <v>136</v>
      </c>
      <c r="BK364" s="203">
        <f>SUM(BK365:BK393)</f>
        <v>0</v>
      </c>
    </row>
    <row r="365" s="2" customFormat="1" ht="37.8" customHeight="1">
      <c r="A365" s="40"/>
      <c r="B365" s="41"/>
      <c r="C365" s="206" t="s">
        <v>454</v>
      </c>
      <c r="D365" s="206" t="s">
        <v>139</v>
      </c>
      <c r="E365" s="207" t="s">
        <v>455</v>
      </c>
      <c r="F365" s="208" t="s">
        <v>456</v>
      </c>
      <c r="G365" s="209" t="s">
        <v>392</v>
      </c>
      <c r="H365" s="210">
        <v>53</v>
      </c>
      <c r="I365" s="211"/>
      <c r="J365" s="212">
        <f>ROUND(I365*H365,2)</f>
        <v>0</v>
      </c>
      <c r="K365" s="208" t="s">
        <v>143</v>
      </c>
      <c r="L365" s="46"/>
      <c r="M365" s="213" t="s">
        <v>19</v>
      </c>
      <c r="N365" s="214" t="s">
        <v>43</v>
      </c>
      <c r="O365" s="86"/>
      <c r="P365" s="215">
        <f>O365*H365</f>
        <v>0</v>
      </c>
      <c r="Q365" s="215">
        <v>0.016979999999999999</v>
      </c>
      <c r="R365" s="215">
        <f>Q365*H365</f>
        <v>0.89993999999999996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144</v>
      </c>
      <c r="AT365" s="217" t="s">
        <v>139</v>
      </c>
      <c r="AU365" s="217" t="s">
        <v>82</v>
      </c>
      <c r="AY365" s="19" t="s">
        <v>136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80</v>
      </c>
      <c r="BK365" s="218">
        <f>ROUND(I365*H365,2)</f>
        <v>0</v>
      </c>
      <c r="BL365" s="19" t="s">
        <v>144</v>
      </c>
      <c r="BM365" s="217" t="s">
        <v>457</v>
      </c>
    </row>
    <row r="366" s="13" customFormat="1">
      <c r="A366" s="13"/>
      <c r="B366" s="219"/>
      <c r="C366" s="220"/>
      <c r="D366" s="221" t="s">
        <v>146</v>
      </c>
      <c r="E366" s="222" t="s">
        <v>19</v>
      </c>
      <c r="F366" s="223" t="s">
        <v>458</v>
      </c>
      <c r="G366" s="220"/>
      <c r="H366" s="222" t="s">
        <v>19</v>
      </c>
      <c r="I366" s="224"/>
      <c r="J366" s="220"/>
      <c r="K366" s="220"/>
      <c r="L366" s="225"/>
      <c r="M366" s="226"/>
      <c r="N366" s="227"/>
      <c r="O366" s="227"/>
      <c r="P366" s="227"/>
      <c r="Q366" s="227"/>
      <c r="R366" s="227"/>
      <c r="S366" s="227"/>
      <c r="T366" s="22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9" t="s">
        <v>146</v>
      </c>
      <c r="AU366" s="229" t="s">
        <v>82</v>
      </c>
      <c r="AV366" s="13" t="s">
        <v>80</v>
      </c>
      <c r="AW366" s="13" t="s">
        <v>33</v>
      </c>
      <c r="AX366" s="13" t="s">
        <v>72</v>
      </c>
      <c r="AY366" s="229" t="s">
        <v>136</v>
      </c>
    </row>
    <row r="367" s="14" customFormat="1">
      <c r="A367" s="14"/>
      <c r="B367" s="230"/>
      <c r="C367" s="231"/>
      <c r="D367" s="221" t="s">
        <v>146</v>
      </c>
      <c r="E367" s="232" t="s">
        <v>19</v>
      </c>
      <c r="F367" s="233" t="s">
        <v>459</v>
      </c>
      <c r="G367" s="231"/>
      <c r="H367" s="234">
        <v>32</v>
      </c>
      <c r="I367" s="235"/>
      <c r="J367" s="231"/>
      <c r="K367" s="231"/>
      <c r="L367" s="236"/>
      <c r="M367" s="237"/>
      <c r="N367" s="238"/>
      <c r="O367" s="238"/>
      <c r="P367" s="238"/>
      <c r="Q367" s="238"/>
      <c r="R367" s="238"/>
      <c r="S367" s="238"/>
      <c r="T367" s="23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0" t="s">
        <v>146</v>
      </c>
      <c r="AU367" s="240" t="s">
        <v>82</v>
      </c>
      <c r="AV367" s="14" t="s">
        <v>82</v>
      </c>
      <c r="AW367" s="14" t="s">
        <v>33</v>
      </c>
      <c r="AX367" s="14" t="s">
        <v>72</v>
      </c>
      <c r="AY367" s="240" t="s">
        <v>136</v>
      </c>
    </row>
    <row r="368" s="14" customFormat="1">
      <c r="A368" s="14"/>
      <c r="B368" s="230"/>
      <c r="C368" s="231"/>
      <c r="D368" s="221" t="s">
        <v>146</v>
      </c>
      <c r="E368" s="232" t="s">
        <v>19</v>
      </c>
      <c r="F368" s="233" t="s">
        <v>460</v>
      </c>
      <c r="G368" s="231"/>
      <c r="H368" s="234">
        <v>18</v>
      </c>
      <c r="I368" s="235"/>
      <c r="J368" s="231"/>
      <c r="K368" s="231"/>
      <c r="L368" s="236"/>
      <c r="M368" s="237"/>
      <c r="N368" s="238"/>
      <c r="O368" s="238"/>
      <c r="P368" s="238"/>
      <c r="Q368" s="238"/>
      <c r="R368" s="238"/>
      <c r="S368" s="238"/>
      <c r="T368" s="23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0" t="s">
        <v>146</v>
      </c>
      <c r="AU368" s="240" t="s">
        <v>82</v>
      </c>
      <c r="AV368" s="14" t="s">
        <v>82</v>
      </c>
      <c r="AW368" s="14" t="s">
        <v>33</v>
      </c>
      <c r="AX368" s="14" t="s">
        <v>72</v>
      </c>
      <c r="AY368" s="240" t="s">
        <v>136</v>
      </c>
    </row>
    <row r="369" s="14" customFormat="1">
      <c r="A369" s="14"/>
      <c r="B369" s="230"/>
      <c r="C369" s="231"/>
      <c r="D369" s="221" t="s">
        <v>146</v>
      </c>
      <c r="E369" s="232" t="s">
        <v>19</v>
      </c>
      <c r="F369" s="233" t="s">
        <v>461</v>
      </c>
      <c r="G369" s="231"/>
      <c r="H369" s="234">
        <v>2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0" t="s">
        <v>146</v>
      </c>
      <c r="AU369" s="240" t="s">
        <v>82</v>
      </c>
      <c r="AV369" s="14" t="s">
        <v>82</v>
      </c>
      <c r="AW369" s="14" t="s">
        <v>33</v>
      </c>
      <c r="AX369" s="14" t="s">
        <v>72</v>
      </c>
      <c r="AY369" s="240" t="s">
        <v>136</v>
      </c>
    </row>
    <row r="370" s="14" customFormat="1">
      <c r="A370" s="14"/>
      <c r="B370" s="230"/>
      <c r="C370" s="231"/>
      <c r="D370" s="221" t="s">
        <v>146</v>
      </c>
      <c r="E370" s="232" t="s">
        <v>19</v>
      </c>
      <c r="F370" s="233" t="s">
        <v>462</v>
      </c>
      <c r="G370" s="231"/>
      <c r="H370" s="234">
        <v>1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0" t="s">
        <v>146</v>
      </c>
      <c r="AU370" s="240" t="s">
        <v>82</v>
      </c>
      <c r="AV370" s="14" t="s">
        <v>82</v>
      </c>
      <c r="AW370" s="14" t="s">
        <v>33</v>
      </c>
      <c r="AX370" s="14" t="s">
        <v>72</v>
      </c>
      <c r="AY370" s="240" t="s">
        <v>136</v>
      </c>
    </row>
    <row r="371" s="15" customFormat="1">
      <c r="A371" s="15"/>
      <c r="B371" s="241"/>
      <c r="C371" s="242"/>
      <c r="D371" s="221" t="s">
        <v>146</v>
      </c>
      <c r="E371" s="243" t="s">
        <v>19</v>
      </c>
      <c r="F371" s="244" t="s">
        <v>151</v>
      </c>
      <c r="G371" s="242"/>
      <c r="H371" s="245">
        <v>53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1" t="s">
        <v>146</v>
      </c>
      <c r="AU371" s="251" t="s">
        <v>82</v>
      </c>
      <c r="AV371" s="15" t="s">
        <v>144</v>
      </c>
      <c r="AW371" s="15" t="s">
        <v>33</v>
      </c>
      <c r="AX371" s="15" t="s">
        <v>80</v>
      </c>
      <c r="AY371" s="251" t="s">
        <v>136</v>
      </c>
    </row>
    <row r="372" s="2" customFormat="1" ht="24.15" customHeight="1">
      <c r="A372" s="40"/>
      <c r="B372" s="41"/>
      <c r="C372" s="263" t="s">
        <v>463</v>
      </c>
      <c r="D372" s="263" t="s">
        <v>378</v>
      </c>
      <c r="E372" s="264" t="s">
        <v>464</v>
      </c>
      <c r="F372" s="265" t="s">
        <v>465</v>
      </c>
      <c r="G372" s="266" t="s">
        <v>392</v>
      </c>
      <c r="H372" s="267">
        <v>14</v>
      </c>
      <c r="I372" s="268"/>
      <c r="J372" s="269">
        <f>ROUND(I372*H372,2)</f>
        <v>0</v>
      </c>
      <c r="K372" s="265" t="s">
        <v>143</v>
      </c>
      <c r="L372" s="270"/>
      <c r="M372" s="271" t="s">
        <v>19</v>
      </c>
      <c r="N372" s="272" t="s">
        <v>43</v>
      </c>
      <c r="O372" s="86"/>
      <c r="P372" s="215">
        <f>O372*H372</f>
        <v>0</v>
      </c>
      <c r="Q372" s="215">
        <v>0.025420000000000002</v>
      </c>
      <c r="R372" s="215">
        <f>Q372*H372</f>
        <v>0.35588000000000003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191</v>
      </c>
      <c r="AT372" s="217" t="s">
        <v>378</v>
      </c>
      <c r="AU372" s="217" t="s">
        <v>82</v>
      </c>
      <c r="AY372" s="19" t="s">
        <v>136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80</v>
      </c>
      <c r="BK372" s="218">
        <f>ROUND(I372*H372,2)</f>
        <v>0</v>
      </c>
      <c r="BL372" s="19" t="s">
        <v>144</v>
      </c>
      <c r="BM372" s="217" t="s">
        <v>466</v>
      </c>
    </row>
    <row r="373" s="14" customFormat="1">
      <c r="A373" s="14"/>
      <c r="B373" s="230"/>
      <c r="C373" s="231"/>
      <c r="D373" s="221" t="s">
        <v>146</v>
      </c>
      <c r="E373" s="232" t="s">
        <v>19</v>
      </c>
      <c r="F373" s="233" t="s">
        <v>467</v>
      </c>
      <c r="G373" s="231"/>
      <c r="H373" s="234">
        <v>14</v>
      </c>
      <c r="I373" s="235"/>
      <c r="J373" s="231"/>
      <c r="K373" s="231"/>
      <c r="L373" s="236"/>
      <c r="M373" s="237"/>
      <c r="N373" s="238"/>
      <c r="O373" s="238"/>
      <c r="P373" s="238"/>
      <c r="Q373" s="238"/>
      <c r="R373" s="238"/>
      <c r="S373" s="238"/>
      <c r="T373" s="23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0" t="s">
        <v>146</v>
      </c>
      <c r="AU373" s="240" t="s">
        <v>82</v>
      </c>
      <c r="AV373" s="14" t="s">
        <v>82</v>
      </c>
      <c r="AW373" s="14" t="s">
        <v>33</v>
      </c>
      <c r="AX373" s="14" t="s">
        <v>80</v>
      </c>
      <c r="AY373" s="240" t="s">
        <v>136</v>
      </c>
    </row>
    <row r="374" s="2" customFormat="1" ht="14.4" customHeight="1">
      <c r="A374" s="40"/>
      <c r="B374" s="41"/>
      <c r="C374" s="263" t="s">
        <v>468</v>
      </c>
      <c r="D374" s="263" t="s">
        <v>378</v>
      </c>
      <c r="E374" s="264" t="s">
        <v>469</v>
      </c>
      <c r="F374" s="265" t="s">
        <v>470</v>
      </c>
      <c r="G374" s="266" t="s">
        <v>392</v>
      </c>
      <c r="H374" s="267">
        <v>18</v>
      </c>
      <c r="I374" s="268"/>
      <c r="J374" s="269">
        <f>ROUND(I374*H374,2)</f>
        <v>0</v>
      </c>
      <c r="K374" s="265" t="s">
        <v>143</v>
      </c>
      <c r="L374" s="270"/>
      <c r="M374" s="271" t="s">
        <v>19</v>
      </c>
      <c r="N374" s="272" t="s">
        <v>43</v>
      </c>
      <c r="O374" s="86"/>
      <c r="P374" s="215">
        <f>O374*H374</f>
        <v>0</v>
      </c>
      <c r="Q374" s="215">
        <v>0.01521</v>
      </c>
      <c r="R374" s="215">
        <f>Q374*H374</f>
        <v>0.27377999999999997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191</v>
      </c>
      <c r="AT374" s="217" t="s">
        <v>378</v>
      </c>
      <c r="AU374" s="217" t="s">
        <v>82</v>
      </c>
      <c r="AY374" s="19" t="s">
        <v>136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80</v>
      </c>
      <c r="BK374" s="218">
        <f>ROUND(I374*H374,2)</f>
        <v>0</v>
      </c>
      <c r="BL374" s="19" t="s">
        <v>144</v>
      </c>
      <c r="BM374" s="217" t="s">
        <v>471</v>
      </c>
    </row>
    <row r="375" s="14" customFormat="1">
      <c r="A375" s="14"/>
      <c r="B375" s="230"/>
      <c r="C375" s="231"/>
      <c r="D375" s="221" t="s">
        <v>146</v>
      </c>
      <c r="E375" s="232" t="s">
        <v>19</v>
      </c>
      <c r="F375" s="233" t="s">
        <v>472</v>
      </c>
      <c r="G375" s="231"/>
      <c r="H375" s="234">
        <v>18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0" t="s">
        <v>146</v>
      </c>
      <c r="AU375" s="240" t="s">
        <v>82</v>
      </c>
      <c r="AV375" s="14" t="s">
        <v>82</v>
      </c>
      <c r="AW375" s="14" t="s">
        <v>33</v>
      </c>
      <c r="AX375" s="14" t="s">
        <v>80</v>
      </c>
      <c r="AY375" s="240" t="s">
        <v>136</v>
      </c>
    </row>
    <row r="376" s="2" customFormat="1" ht="14.4" customHeight="1">
      <c r="A376" s="40"/>
      <c r="B376" s="41"/>
      <c r="C376" s="263" t="s">
        <v>473</v>
      </c>
      <c r="D376" s="263" t="s">
        <v>378</v>
      </c>
      <c r="E376" s="264" t="s">
        <v>474</v>
      </c>
      <c r="F376" s="265" t="s">
        <v>475</v>
      </c>
      <c r="G376" s="266" t="s">
        <v>392</v>
      </c>
      <c r="H376" s="267">
        <v>18</v>
      </c>
      <c r="I376" s="268"/>
      <c r="J376" s="269">
        <f>ROUND(I376*H376,2)</f>
        <v>0</v>
      </c>
      <c r="K376" s="265" t="s">
        <v>336</v>
      </c>
      <c r="L376" s="270"/>
      <c r="M376" s="271" t="s">
        <v>19</v>
      </c>
      <c r="N376" s="272" t="s">
        <v>43</v>
      </c>
      <c r="O376" s="86"/>
      <c r="P376" s="215">
        <f>O376*H376</f>
        <v>0</v>
      </c>
      <c r="Q376" s="215">
        <v>0.016240000000000001</v>
      </c>
      <c r="R376" s="215">
        <f>Q376*H376</f>
        <v>0.29232000000000002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191</v>
      </c>
      <c r="AT376" s="217" t="s">
        <v>378</v>
      </c>
      <c r="AU376" s="217" t="s">
        <v>82</v>
      </c>
      <c r="AY376" s="19" t="s">
        <v>136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80</v>
      </c>
      <c r="BK376" s="218">
        <f>ROUND(I376*H376,2)</f>
        <v>0</v>
      </c>
      <c r="BL376" s="19" t="s">
        <v>144</v>
      </c>
      <c r="BM376" s="217" t="s">
        <v>476</v>
      </c>
    </row>
    <row r="377" s="14" customFormat="1">
      <c r="A377" s="14"/>
      <c r="B377" s="230"/>
      <c r="C377" s="231"/>
      <c r="D377" s="221" t="s">
        <v>146</v>
      </c>
      <c r="E377" s="232" t="s">
        <v>19</v>
      </c>
      <c r="F377" s="233" t="s">
        <v>477</v>
      </c>
      <c r="G377" s="231"/>
      <c r="H377" s="234">
        <v>18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0" t="s">
        <v>146</v>
      </c>
      <c r="AU377" s="240" t="s">
        <v>82</v>
      </c>
      <c r="AV377" s="14" t="s">
        <v>82</v>
      </c>
      <c r="AW377" s="14" t="s">
        <v>33</v>
      </c>
      <c r="AX377" s="14" t="s">
        <v>80</v>
      </c>
      <c r="AY377" s="240" t="s">
        <v>136</v>
      </c>
    </row>
    <row r="378" s="2" customFormat="1" ht="14.4" customHeight="1">
      <c r="A378" s="40"/>
      <c r="B378" s="41"/>
      <c r="C378" s="263" t="s">
        <v>478</v>
      </c>
      <c r="D378" s="263" t="s">
        <v>378</v>
      </c>
      <c r="E378" s="264" t="s">
        <v>479</v>
      </c>
      <c r="F378" s="265" t="s">
        <v>480</v>
      </c>
      <c r="G378" s="266" t="s">
        <v>392</v>
      </c>
      <c r="H378" s="267">
        <v>1</v>
      </c>
      <c r="I378" s="268"/>
      <c r="J378" s="269">
        <f>ROUND(I378*H378,2)</f>
        <v>0</v>
      </c>
      <c r="K378" s="265" t="s">
        <v>336</v>
      </c>
      <c r="L378" s="270"/>
      <c r="M378" s="271" t="s">
        <v>19</v>
      </c>
      <c r="N378" s="272" t="s">
        <v>43</v>
      </c>
      <c r="O378" s="86"/>
      <c r="P378" s="215">
        <f>O378*H378</f>
        <v>0</v>
      </c>
      <c r="Q378" s="215">
        <v>0.016240000000000001</v>
      </c>
      <c r="R378" s="215">
        <f>Q378*H378</f>
        <v>0.016240000000000001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191</v>
      </c>
      <c r="AT378" s="217" t="s">
        <v>378</v>
      </c>
      <c r="AU378" s="217" t="s">
        <v>82</v>
      </c>
      <c r="AY378" s="19" t="s">
        <v>136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80</v>
      </c>
      <c r="BK378" s="218">
        <f>ROUND(I378*H378,2)</f>
        <v>0</v>
      </c>
      <c r="BL378" s="19" t="s">
        <v>144</v>
      </c>
      <c r="BM378" s="217" t="s">
        <v>481</v>
      </c>
    </row>
    <row r="379" s="14" customFormat="1">
      <c r="A379" s="14"/>
      <c r="B379" s="230"/>
      <c r="C379" s="231"/>
      <c r="D379" s="221" t="s">
        <v>146</v>
      </c>
      <c r="E379" s="232" t="s">
        <v>19</v>
      </c>
      <c r="F379" s="233" t="s">
        <v>482</v>
      </c>
      <c r="G379" s="231"/>
      <c r="H379" s="234">
        <v>1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0" t="s">
        <v>146</v>
      </c>
      <c r="AU379" s="240" t="s">
        <v>82</v>
      </c>
      <c r="AV379" s="14" t="s">
        <v>82</v>
      </c>
      <c r="AW379" s="14" t="s">
        <v>33</v>
      </c>
      <c r="AX379" s="14" t="s">
        <v>80</v>
      </c>
      <c r="AY379" s="240" t="s">
        <v>136</v>
      </c>
    </row>
    <row r="380" s="2" customFormat="1" ht="14.4" customHeight="1">
      <c r="A380" s="40"/>
      <c r="B380" s="41"/>
      <c r="C380" s="263" t="s">
        <v>483</v>
      </c>
      <c r="D380" s="263" t="s">
        <v>378</v>
      </c>
      <c r="E380" s="264" t="s">
        <v>484</v>
      </c>
      <c r="F380" s="265" t="s">
        <v>485</v>
      </c>
      <c r="G380" s="266" t="s">
        <v>392</v>
      </c>
      <c r="H380" s="267">
        <v>2</v>
      </c>
      <c r="I380" s="268"/>
      <c r="J380" s="269">
        <f>ROUND(I380*H380,2)</f>
        <v>0</v>
      </c>
      <c r="K380" s="265" t="s">
        <v>336</v>
      </c>
      <c r="L380" s="270"/>
      <c r="M380" s="271" t="s">
        <v>19</v>
      </c>
      <c r="N380" s="272" t="s">
        <v>43</v>
      </c>
      <c r="O380" s="86"/>
      <c r="P380" s="215">
        <f>O380*H380</f>
        <v>0</v>
      </c>
      <c r="Q380" s="215">
        <v>0.016240000000000001</v>
      </c>
      <c r="R380" s="215">
        <f>Q380*H380</f>
        <v>0.032480000000000002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191</v>
      </c>
      <c r="AT380" s="217" t="s">
        <v>378</v>
      </c>
      <c r="AU380" s="217" t="s">
        <v>82</v>
      </c>
      <c r="AY380" s="19" t="s">
        <v>136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80</v>
      </c>
      <c r="BK380" s="218">
        <f>ROUND(I380*H380,2)</f>
        <v>0</v>
      </c>
      <c r="BL380" s="19" t="s">
        <v>144</v>
      </c>
      <c r="BM380" s="217" t="s">
        <v>486</v>
      </c>
    </row>
    <row r="381" s="14" customFormat="1">
      <c r="A381" s="14"/>
      <c r="B381" s="230"/>
      <c r="C381" s="231"/>
      <c r="D381" s="221" t="s">
        <v>146</v>
      </c>
      <c r="E381" s="232" t="s">
        <v>19</v>
      </c>
      <c r="F381" s="233" t="s">
        <v>487</v>
      </c>
      <c r="G381" s="231"/>
      <c r="H381" s="234">
        <v>2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0" t="s">
        <v>146</v>
      </c>
      <c r="AU381" s="240" t="s">
        <v>82</v>
      </c>
      <c r="AV381" s="14" t="s">
        <v>82</v>
      </c>
      <c r="AW381" s="14" t="s">
        <v>33</v>
      </c>
      <c r="AX381" s="14" t="s">
        <v>80</v>
      </c>
      <c r="AY381" s="240" t="s">
        <v>136</v>
      </c>
    </row>
    <row r="382" s="2" customFormat="1" ht="37.8" customHeight="1">
      <c r="A382" s="40"/>
      <c r="B382" s="41"/>
      <c r="C382" s="206" t="s">
        <v>488</v>
      </c>
      <c r="D382" s="206" t="s">
        <v>139</v>
      </c>
      <c r="E382" s="207" t="s">
        <v>489</v>
      </c>
      <c r="F382" s="208" t="s">
        <v>490</v>
      </c>
      <c r="G382" s="209" t="s">
        <v>392</v>
      </c>
      <c r="H382" s="210">
        <v>1</v>
      </c>
      <c r="I382" s="211"/>
      <c r="J382" s="212">
        <f>ROUND(I382*H382,2)</f>
        <v>0</v>
      </c>
      <c r="K382" s="208" t="s">
        <v>143</v>
      </c>
      <c r="L382" s="46"/>
      <c r="M382" s="213" t="s">
        <v>19</v>
      </c>
      <c r="N382" s="214" t="s">
        <v>43</v>
      </c>
      <c r="O382" s="86"/>
      <c r="P382" s="215">
        <f>O382*H382</f>
        <v>0</v>
      </c>
      <c r="Q382" s="215">
        <v>0.44169999999999998</v>
      </c>
      <c r="R382" s="215">
        <f>Q382*H382</f>
        <v>0.44169999999999998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144</v>
      </c>
      <c r="AT382" s="217" t="s">
        <v>139</v>
      </c>
      <c r="AU382" s="217" t="s">
        <v>82</v>
      </c>
      <c r="AY382" s="19" t="s">
        <v>136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80</v>
      </c>
      <c r="BK382" s="218">
        <f>ROUND(I382*H382,2)</f>
        <v>0</v>
      </c>
      <c r="BL382" s="19" t="s">
        <v>144</v>
      </c>
      <c r="BM382" s="217" t="s">
        <v>491</v>
      </c>
    </row>
    <row r="383" s="14" customFormat="1">
      <c r="A383" s="14"/>
      <c r="B383" s="230"/>
      <c r="C383" s="231"/>
      <c r="D383" s="221" t="s">
        <v>146</v>
      </c>
      <c r="E383" s="232" t="s">
        <v>19</v>
      </c>
      <c r="F383" s="233" t="s">
        <v>492</v>
      </c>
      <c r="G383" s="231"/>
      <c r="H383" s="234">
        <v>1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146</v>
      </c>
      <c r="AU383" s="240" t="s">
        <v>82</v>
      </c>
      <c r="AV383" s="14" t="s">
        <v>82</v>
      </c>
      <c r="AW383" s="14" t="s">
        <v>33</v>
      </c>
      <c r="AX383" s="14" t="s">
        <v>80</v>
      </c>
      <c r="AY383" s="240" t="s">
        <v>136</v>
      </c>
    </row>
    <row r="384" s="2" customFormat="1" ht="24.15" customHeight="1">
      <c r="A384" s="40"/>
      <c r="B384" s="41"/>
      <c r="C384" s="263" t="s">
        <v>493</v>
      </c>
      <c r="D384" s="263" t="s">
        <v>378</v>
      </c>
      <c r="E384" s="264" t="s">
        <v>494</v>
      </c>
      <c r="F384" s="265" t="s">
        <v>495</v>
      </c>
      <c r="G384" s="266" t="s">
        <v>392</v>
      </c>
      <c r="H384" s="267">
        <v>1</v>
      </c>
      <c r="I384" s="268"/>
      <c r="J384" s="269">
        <f>ROUND(I384*H384,2)</f>
        <v>0</v>
      </c>
      <c r="K384" s="265" t="s">
        <v>336</v>
      </c>
      <c r="L384" s="270"/>
      <c r="M384" s="271" t="s">
        <v>19</v>
      </c>
      <c r="N384" s="272" t="s">
        <v>43</v>
      </c>
      <c r="O384" s="86"/>
      <c r="P384" s="215">
        <f>O384*H384</f>
        <v>0</v>
      </c>
      <c r="Q384" s="215">
        <v>0.016899999999999998</v>
      </c>
      <c r="R384" s="215">
        <f>Q384*H384</f>
        <v>0.016899999999999998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191</v>
      </c>
      <c r="AT384" s="217" t="s">
        <v>378</v>
      </c>
      <c r="AU384" s="217" t="s">
        <v>82</v>
      </c>
      <c r="AY384" s="19" t="s">
        <v>136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80</v>
      </c>
      <c r="BK384" s="218">
        <f>ROUND(I384*H384,2)</f>
        <v>0</v>
      </c>
      <c r="BL384" s="19" t="s">
        <v>144</v>
      </c>
      <c r="BM384" s="217" t="s">
        <v>496</v>
      </c>
    </row>
    <row r="385" s="14" customFormat="1">
      <c r="A385" s="14"/>
      <c r="B385" s="230"/>
      <c r="C385" s="231"/>
      <c r="D385" s="221" t="s">
        <v>146</v>
      </c>
      <c r="E385" s="232" t="s">
        <v>19</v>
      </c>
      <c r="F385" s="233" t="s">
        <v>497</v>
      </c>
      <c r="G385" s="231"/>
      <c r="H385" s="234">
        <v>1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0" t="s">
        <v>146</v>
      </c>
      <c r="AU385" s="240" t="s">
        <v>82</v>
      </c>
      <c r="AV385" s="14" t="s">
        <v>82</v>
      </c>
      <c r="AW385" s="14" t="s">
        <v>33</v>
      </c>
      <c r="AX385" s="14" t="s">
        <v>80</v>
      </c>
      <c r="AY385" s="240" t="s">
        <v>136</v>
      </c>
    </row>
    <row r="386" s="2" customFormat="1" ht="37.8" customHeight="1">
      <c r="A386" s="40"/>
      <c r="B386" s="41"/>
      <c r="C386" s="206" t="s">
        <v>498</v>
      </c>
      <c r="D386" s="206" t="s">
        <v>139</v>
      </c>
      <c r="E386" s="207" t="s">
        <v>499</v>
      </c>
      <c r="F386" s="208" t="s">
        <v>500</v>
      </c>
      <c r="G386" s="209" t="s">
        <v>392</v>
      </c>
      <c r="H386" s="210">
        <v>1</v>
      </c>
      <c r="I386" s="211"/>
      <c r="J386" s="212">
        <f>ROUND(I386*H386,2)</f>
        <v>0</v>
      </c>
      <c r="K386" s="208" t="s">
        <v>143</v>
      </c>
      <c r="L386" s="46"/>
      <c r="M386" s="213" t="s">
        <v>19</v>
      </c>
      <c r="N386" s="214" t="s">
        <v>43</v>
      </c>
      <c r="O386" s="86"/>
      <c r="P386" s="215">
        <f>O386*H386</f>
        <v>0</v>
      </c>
      <c r="Q386" s="215">
        <v>0.54769000000000001</v>
      </c>
      <c r="R386" s="215">
        <f>Q386*H386</f>
        <v>0.54769000000000001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144</v>
      </c>
      <c r="AT386" s="217" t="s">
        <v>139</v>
      </c>
      <c r="AU386" s="217" t="s">
        <v>82</v>
      </c>
      <c r="AY386" s="19" t="s">
        <v>136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80</v>
      </c>
      <c r="BK386" s="218">
        <f>ROUND(I386*H386,2)</f>
        <v>0</v>
      </c>
      <c r="BL386" s="19" t="s">
        <v>144</v>
      </c>
      <c r="BM386" s="217" t="s">
        <v>501</v>
      </c>
    </row>
    <row r="387" s="14" customFormat="1">
      <c r="A387" s="14"/>
      <c r="B387" s="230"/>
      <c r="C387" s="231"/>
      <c r="D387" s="221" t="s">
        <v>146</v>
      </c>
      <c r="E387" s="232" t="s">
        <v>19</v>
      </c>
      <c r="F387" s="233" t="s">
        <v>502</v>
      </c>
      <c r="G387" s="231"/>
      <c r="H387" s="234">
        <v>1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0" t="s">
        <v>146</v>
      </c>
      <c r="AU387" s="240" t="s">
        <v>82</v>
      </c>
      <c r="AV387" s="14" t="s">
        <v>82</v>
      </c>
      <c r="AW387" s="14" t="s">
        <v>33</v>
      </c>
      <c r="AX387" s="14" t="s">
        <v>80</v>
      </c>
      <c r="AY387" s="240" t="s">
        <v>136</v>
      </c>
    </row>
    <row r="388" s="2" customFormat="1" ht="24.15" customHeight="1">
      <c r="A388" s="40"/>
      <c r="B388" s="41"/>
      <c r="C388" s="263" t="s">
        <v>503</v>
      </c>
      <c r="D388" s="263" t="s">
        <v>378</v>
      </c>
      <c r="E388" s="264" t="s">
        <v>504</v>
      </c>
      <c r="F388" s="265" t="s">
        <v>505</v>
      </c>
      <c r="G388" s="266" t="s">
        <v>392</v>
      </c>
      <c r="H388" s="267">
        <v>1</v>
      </c>
      <c r="I388" s="268"/>
      <c r="J388" s="269">
        <f>ROUND(I388*H388,2)</f>
        <v>0</v>
      </c>
      <c r="K388" s="265" t="s">
        <v>336</v>
      </c>
      <c r="L388" s="270"/>
      <c r="M388" s="271" t="s">
        <v>19</v>
      </c>
      <c r="N388" s="272" t="s">
        <v>43</v>
      </c>
      <c r="O388" s="86"/>
      <c r="P388" s="215">
        <f>O388*H388</f>
        <v>0</v>
      </c>
      <c r="Q388" s="215">
        <v>0.016899999999999998</v>
      </c>
      <c r="R388" s="215">
        <f>Q388*H388</f>
        <v>0.016899999999999998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191</v>
      </c>
      <c r="AT388" s="217" t="s">
        <v>378</v>
      </c>
      <c r="AU388" s="217" t="s">
        <v>82</v>
      </c>
      <c r="AY388" s="19" t="s">
        <v>136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80</v>
      </c>
      <c r="BK388" s="218">
        <f>ROUND(I388*H388,2)</f>
        <v>0</v>
      </c>
      <c r="BL388" s="19" t="s">
        <v>144</v>
      </c>
      <c r="BM388" s="217" t="s">
        <v>506</v>
      </c>
    </row>
    <row r="389" s="14" customFormat="1">
      <c r="A389" s="14"/>
      <c r="B389" s="230"/>
      <c r="C389" s="231"/>
      <c r="D389" s="221" t="s">
        <v>146</v>
      </c>
      <c r="E389" s="232" t="s">
        <v>19</v>
      </c>
      <c r="F389" s="233" t="s">
        <v>497</v>
      </c>
      <c r="G389" s="231"/>
      <c r="H389" s="234">
        <v>1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0" t="s">
        <v>146</v>
      </c>
      <c r="AU389" s="240" t="s">
        <v>82</v>
      </c>
      <c r="AV389" s="14" t="s">
        <v>82</v>
      </c>
      <c r="AW389" s="14" t="s">
        <v>33</v>
      </c>
      <c r="AX389" s="14" t="s">
        <v>80</v>
      </c>
      <c r="AY389" s="240" t="s">
        <v>136</v>
      </c>
    </row>
    <row r="390" s="2" customFormat="1" ht="24.15" customHeight="1">
      <c r="A390" s="40"/>
      <c r="B390" s="41"/>
      <c r="C390" s="206" t="s">
        <v>507</v>
      </c>
      <c r="D390" s="206" t="s">
        <v>139</v>
      </c>
      <c r="E390" s="207" t="s">
        <v>508</v>
      </c>
      <c r="F390" s="208" t="s">
        <v>509</v>
      </c>
      <c r="G390" s="209" t="s">
        <v>392</v>
      </c>
      <c r="H390" s="210">
        <v>15</v>
      </c>
      <c r="I390" s="211"/>
      <c r="J390" s="212">
        <f>ROUND(I390*H390,2)</f>
        <v>0</v>
      </c>
      <c r="K390" s="208" t="s">
        <v>143</v>
      </c>
      <c r="L390" s="46"/>
      <c r="M390" s="213" t="s">
        <v>19</v>
      </c>
      <c r="N390" s="214" t="s">
        <v>43</v>
      </c>
      <c r="O390" s="86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144</v>
      </c>
      <c r="AT390" s="217" t="s">
        <v>139</v>
      </c>
      <c r="AU390" s="217" t="s">
        <v>82</v>
      </c>
      <c r="AY390" s="19" t="s">
        <v>136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80</v>
      </c>
      <c r="BK390" s="218">
        <f>ROUND(I390*H390,2)</f>
        <v>0</v>
      </c>
      <c r="BL390" s="19" t="s">
        <v>144</v>
      </c>
      <c r="BM390" s="217" t="s">
        <v>510</v>
      </c>
    </row>
    <row r="391" s="14" customFormat="1">
      <c r="A391" s="14"/>
      <c r="B391" s="230"/>
      <c r="C391" s="231"/>
      <c r="D391" s="221" t="s">
        <v>146</v>
      </c>
      <c r="E391" s="232" t="s">
        <v>19</v>
      </c>
      <c r="F391" s="233" t="s">
        <v>511</v>
      </c>
      <c r="G391" s="231"/>
      <c r="H391" s="234">
        <v>15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0" t="s">
        <v>146</v>
      </c>
      <c r="AU391" s="240" t="s">
        <v>82</v>
      </c>
      <c r="AV391" s="14" t="s">
        <v>82</v>
      </c>
      <c r="AW391" s="14" t="s">
        <v>33</v>
      </c>
      <c r="AX391" s="14" t="s">
        <v>80</v>
      </c>
      <c r="AY391" s="240" t="s">
        <v>136</v>
      </c>
    </row>
    <row r="392" s="2" customFormat="1" ht="24.15" customHeight="1">
      <c r="A392" s="40"/>
      <c r="B392" s="41"/>
      <c r="C392" s="263" t="s">
        <v>512</v>
      </c>
      <c r="D392" s="263" t="s">
        <v>378</v>
      </c>
      <c r="E392" s="264" t="s">
        <v>513</v>
      </c>
      <c r="F392" s="265" t="s">
        <v>514</v>
      </c>
      <c r="G392" s="266" t="s">
        <v>392</v>
      </c>
      <c r="H392" s="267">
        <v>15</v>
      </c>
      <c r="I392" s="268"/>
      <c r="J392" s="269">
        <f>ROUND(I392*H392,2)</f>
        <v>0</v>
      </c>
      <c r="K392" s="265" t="s">
        <v>336</v>
      </c>
      <c r="L392" s="270"/>
      <c r="M392" s="271" t="s">
        <v>19</v>
      </c>
      <c r="N392" s="272" t="s">
        <v>43</v>
      </c>
      <c r="O392" s="86"/>
      <c r="P392" s="215">
        <f>O392*H392</f>
        <v>0</v>
      </c>
      <c r="Q392" s="215">
        <v>0.00046000000000000001</v>
      </c>
      <c r="R392" s="215">
        <f>Q392*H392</f>
        <v>0.0068999999999999999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191</v>
      </c>
      <c r="AT392" s="217" t="s">
        <v>378</v>
      </c>
      <c r="AU392" s="217" t="s">
        <v>82</v>
      </c>
      <c r="AY392" s="19" t="s">
        <v>136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80</v>
      </c>
      <c r="BK392" s="218">
        <f>ROUND(I392*H392,2)</f>
        <v>0</v>
      </c>
      <c r="BL392" s="19" t="s">
        <v>144</v>
      </c>
      <c r="BM392" s="217" t="s">
        <v>515</v>
      </c>
    </row>
    <row r="393" s="14" customFormat="1">
      <c r="A393" s="14"/>
      <c r="B393" s="230"/>
      <c r="C393" s="231"/>
      <c r="D393" s="221" t="s">
        <v>146</v>
      </c>
      <c r="E393" s="232" t="s">
        <v>19</v>
      </c>
      <c r="F393" s="233" t="s">
        <v>516</v>
      </c>
      <c r="G393" s="231"/>
      <c r="H393" s="234">
        <v>15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0" t="s">
        <v>146</v>
      </c>
      <c r="AU393" s="240" t="s">
        <v>82</v>
      </c>
      <c r="AV393" s="14" t="s">
        <v>82</v>
      </c>
      <c r="AW393" s="14" t="s">
        <v>33</v>
      </c>
      <c r="AX393" s="14" t="s">
        <v>80</v>
      </c>
      <c r="AY393" s="240" t="s">
        <v>136</v>
      </c>
    </row>
    <row r="394" s="12" customFormat="1" ht="22.8" customHeight="1">
      <c r="A394" s="12"/>
      <c r="B394" s="190"/>
      <c r="C394" s="191"/>
      <c r="D394" s="192" t="s">
        <v>71</v>
      </c>
      <c r="E394" s="204" t="s">
        <v>195</v>
      </c>
      <c r="F394" s="204" t="s">
        <v>517</v>
      </c>
      <c r="G394" s="191"/>
      <c r="H394" s="191"/>
      <c r="I394" s="194"/>
      <c r="J394" s="205">
        <f>BK394</f>
        <v>0</v>
      </c>
      <c r="K394" s="191"/>
      <c r="L394" s="196"/>
      <c r="M394" s="197"/>
      <c r="N394" s="198"/>
      <c r="O394" s="198"/>
      <c r="P394" s="199">
        <f>P395+SUM(P396:P454)</f>
        <v>0</v>
      </c>
      <c r="Q394" s="198"/>
      <c r="R394" s="199">
        <f>R395+SUM(R396:R454)</f>
        <v>0.54029041999999994</v>
      </c>
      <c r="S394" s="198"/>
      <c r="T394" s="200">
        <f>T395+SUM(T396:T454)</f>
        <v>27.824676000000004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1" t="s">
        <v>80</v>
      </c>
      <c r="AT394" s="202" t="s">
        <v>71</v>
      </c>
      <c r="AU394" s="202" t="s">
        <v>80</v>
      </c>
      <c r="AY394" s="201" t="s">
        <v>136</v>
      </c>
      <c r="BK394" s="203">
        <f>BK395+SUM(BK396:BK454)</f>
        <v>0</v>
      </c>
    </row>
    <row r="395" s="2" customFormat="1" ht="90" customHeight="1">
      <c r="A395" s="40"/>
      <c r="B395" s="41"/>
      <c r="C395" s="206" t="s">
        <v>518</v>
      </c>
      <c r="D395" s="206" t="s">
        <v>139</v>
      </c>
      <c r="E395" s="207" t="s">
        <v>519</v>
      </c>
      <c r="F395" s="208" t="s">
        <v>520</v>
      </c>
      <c r="G395" s="209" t="s">
        <v>154</v>
      </c>
      <c r="H395" s="210">
        <v>843.17899999999997</v>
      </c>
      <c r="I395" s="211"/>
      <c r="J395" s="212">
        <f>ROUND(I395*H395,2)</f>
        <v>0</v>
      </c>
      <c r="K395" s="208" t="s">
        <v>143</v>
      </c>
      <c r="L395" s="46"/>
      <c r="M395" s="213" t="s">
        <v>19</v>
      </c>
      <c r="N395" s="214" t="s">
        <v>43</v>
      </c>
      <c r="O395" s="86"/>
      <c r="P395" s="215">
        <f>O395*H395</f>
        <v>0</v>
      </c>
      <c r="Q395" s="215">
        <v>4.0000000000000003E-05</v>
      </c>
      <c r="R395" s="215">
        <f>Q395*H395</f>
        <v>0.033727159999999999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144</v>
      </c>
      <c r="AT395" s="217" t="s">
        <v>139</v>
      </c>
      <c r="AU395" s="217" t="s">
        <v>82</v>
      </c>
      <c r="AY395" s="19" t="s">
        <v>136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80</v>
      </c>
      <c r="BK395" s="218">
        <f>ROUND(I395*H395,2)</f>
        <v>0</v>
      </c>
      <c r="BL395" s="19" t="s">
        <v>144</v>
      </c>
      <c r="BM395" s="217" t="s">
        <v>521</v>
      </c>
    </row>
    <row r="396" s="13" customFormat="1">
      <c r="A396" s="13"/>
      <c r="B396" s="219"/>
      <c r="C396" s="220"/>
      <c r="D396" s="221" t="s">
        <v>146</v>
      </c>
      <c r="E396" s="222" t="s">
        <v>19</v>
      </c>
      <c r="F396" s="223" t="s">
        <v>522</v>
      </c>
      <c r="G396" s="220"/>
      <c r="H396" s="222" t="s">
        <v>19</v>
      </c>
      <c r="I396" s="224"/>
      <c r="J396" s="220"/>
      <c r="K396" s="220"/>
      <c r="L396" s="225"/>
      <c r="M396" s="226"/>
      <c r="N396" s="227"/>
      <c r="O396" s="227"/>
      <c r="P396" s="227"/>
      <c r="Q396" s="227"/>
      <c r="R396" s="227"/>
      <c r="S396" s="227"/>
      <c r="T396" s="22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29" t="s">
        <v>146</v>
      </c>
      <c r="AU396" s="229" t="s">
        <v>82</v>
      </c>
      <c r="AV396" s="13" t="s">
        <v>80</v>
      </c>
      <c r="AW396" s="13" t="s">
        <v>33</v>
      </c>
      <c r="AX396" s="13" t="s">
        <v>72</v>
      </c>
      <c r="AY396" s="229" t="s">
        <v>136</v>
      </c>
    </row>
    <row r="397" s="14" customFormat="1">
      <c r="A397" s="14"/>
      <c r="B397" s="230"/>
      <c r="C397" s="231"/>
      <c r="D397" s="221" t="s">
        <v>146</v>
      </c>
      <c r="E397" s="232" t="s">
        <v>19</v>
      </c>
      <c r="F397" s="233" t="s">
        <v>428</v>
      </c>
      <c r="G397" s="231"/>
      <c r="H397" s="234">
        <v>798.5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0" t="s">
        <v>146</v>
      </c>
      <c r="AU397" s="240" t="s">
        <v>82</v>
      </c>
      <c r="AV397" s="14" t="s">
        <v>82</v>
      </c>
      <c r="AW397" s="14" t="s">
        <v>33</v>
      </c>
      <c r="AX397" s="14" t="s">
        <v>72</v>
      </c>
      <c r="AY397" s="240" t="s">
        <v>136</v>
      </c>
    </row>
    <row r="398" s="14" customFormat="1">
      <c r="A398" s="14"/>
      <c r="B398" s="230"/>
      <c r="C398" s="231"/>
      <c r="D398" s="221" t="s">
        <v>146</v>
      </c>
      <c r="E398" s="232" t="s">
        <v>19</v>
      </c>
      <c r="F398" s="233" t="s">
        <v>523</v>
      </c>
      <c r="G398" s="231"/>
      <c r="H398" s="234">
        <v>44.679000000000002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0" t="s">
        <v>146</v>
      </c>
      <c r="AU398" s="240" t="s">
        <v>82</v>
      </c>
      <c r="AV398" s="14" t="s">
        <v>82</v>
      </c>
      <c r="AW398" s="14" t="s">
        <v>33</v>
      </c>
      <c r="AX398" s="14" t="s">
        <v>72</v>
      </c>
      <c r="AY398" s="240" t="s">
        <v>136</v>
      </c>
    </row>
    <row r="399" s="15" customFormat="1">
      <c r="A399" s="15"/>
      <c r="B399" s="241"/>
      <c r="C399" s="242"/>
      <c r="D399" s="221" t="s">
        <v>146</v>
      </c>
      <c r="E399" s="243" t="s">
        <v>19</v>
      </c>
      <c r="F399" s="244" t="s">
        <v>151</v>
      </c>
      <c r="G399" s="242"/>
      <c r="H399" s="245">
        <v>843.17899999999997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1" t="s">
        <v>146</v>
      </c>
      <c r="AU399" s="251" t="s">
        <v>82</v>
      </c>
      <c r="AV399" s="15" t="s">
        <v>144</v>
      </c>
      <c r="AW399" s="15" t="s">
        <v>33</v>
      </c>
      <c r="AX399" s="15" t="s">
        <v>80</v>
      </c>
      <c r="AY399" s="251" t="s">
        <v>136</v>
      </c>
    </row>
    <row r="400" s="2" customFormat="1" ht="49.05" customHeight="1">
      <c r="A400" s="40"/>
      <c r="B400" s="41"/>
      <c r="C400" s="206" t="s">
        <v>524</v>
      </c>
      <c r="D400" s="206" t="s">
        <v>139</v>
      </c>
      <c r="E400" s="207" t="s">
        <v>525</v>
      </c>
      <c r="F400" s="208" t="s">
        <v>526</v>
      </c>
      <c r="G400" s="209" t="s">
        <v>187</v>
      </c>
      <c r="H400" s="210">
        <v>11.025</v>
      </c>
      <c r="I400" s="211"/>
      <c r="J400" s="212">
        <f>ROUND(I400*H400,2)</f>
        <v>0</v>
      </c>
      <c r="K400" s="208" t="s">
        <v>143</v>
      </c>
      <c r="L400" s="46"/>
      <c r="M400" s="213" t="s">
        <v>19</v>
      </c>
      <c r="N400" s="214" t="s">
        <v>43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1.8</v>
      </c>
      <c r="T400" s="216">
        <f>S400*H400</f>
        <v>19.845000000000002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144</v>
      </c>
      <c r="AT400" s="217" t="s">
        <v>139</v>
      </c>
      <c r="AU400" s="217" t="s">
        <v>82</v>
      </c>
      <c r="AY400" s="19" t="s">
        <v>136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80</v>
      </c>
      <c r="BK400" s="218">
        <f>ROUND(I400*H400,2)</f>
        <v>0</v>
      </c>
      <c r="BL400" s="19" t="s">
        <v>144</v>
      </c>
      <c r="BM400" s="217" t="s">
        <v>527</v>
      </c>
    </row>
    <row r="401" s="13" customFormat="1">
      <c r="A401" s="13"/>
      <c r="B401" s="219"/>
      <c r="C401" s="220"/>
      <c r="D401" s="221" t="s">
        <v>146</v>
      </c>
      <c r="E401" s="222" t="s">
        <v>19</v>
      </c>
      <c r="F401" s="223" t="s">
        <v>528</v>
      </c>
      <c r="G401" s="220"/>
      <c r="H401" s="222" t="s">
        <v>19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29" t="s">
        <v>146</v>
      </c>
      <c r="AU401" s="229" t="s">
        <v>82</v>
      </c>
      <c r="AV401" s="13" t="s">
        <v>80</v>
      </c>
      <c r="AW401" s="13" t="s">
        <v>33</v>
      </c>
      <c r="AX401" s="13" t="s">
        <v>72</v>
      </c>
      <c r="AY401" s="229" t="s">
        <v>136</v>
      </c>
    </row>
    <row r="402" s="14" customFormat="1">
      <c r="A402" s="14"/>
      <c r="B402" s="230"/>
      <c r="C402" s="231"/>
      <c r="D402" s="221" t="s">
        <v>146</v>
      </c>
      <c r="E402" s="232" t="s">
        <v>19</v>
      </c>
      <c r="F402" s="233" t="s">
        <v>529</v>
      </c>
      <c r="G402" s="231"/>
      <c r="H402" s="234">
        <v>6.2789999999999999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0" t="s">
        <v>146</v>
      </c>
      <c r="AU402" s="240" t="s">
        <v>82</v>
      </c>
      <c r="AV402" s="14" t="s">
        <v>82</v>
      </c>
      <c r="AW402" s="14" t="s">
        <v>33</v>
      </c>
      <c r="AX402" s="14" t="s">
        <v>72</v>
      </c>
      <c r="AY402" s="240" t="s">
        <v>136</v>
      </c>
    </row>
    <row r="403" s="13" customFormat="1">
      <c r="A403" s="13"/>
      <c r="B403" s="219"/>
      <c r="C403" s="220"/>
      <c r="D403" s="221" t="s">
        <v>146</v>
      </c>
      <c r="E403" s="222" t="s">
        <v>19</v>
      </c>
      <c r="F403" s="223" t="s">
        <v>530</v>
      </c>
      <c r="G403" s="220"/>
      <c r="H403" s="222" t="s">
        <v>19</v>
      </c>
      <c r="I403" s="224"/>
      <c r="J403" s="220"/>
      <c r="K403" s="220"/>
      <c r="L403" s="225"/>
      <c r="M403" s="226"/>
      <c r="N403" s="227"/>
      <c r="O403" s="227"/>
      <c r="P403" s="227"/>
      <c r="Q403" s="227"/>
      <c r="R403" s="227"/>
      <c r="S403" s="227"/>
      <c r="T403" s="22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29" t="s">
        <v>146</v>
      </c>
      <c r="AU403" s="229" t="s">
        <v>82</v>
      </c>
      <c r="AV403" s="13" t="s">
        <v>80</v>
      </c>
      <c r="AW403" s="13" t="s">
        <v>33</v>
      </c>
      <c r="AX403" s="13" t="s">
        <v>72</v>
      </c>
      <c r="AY403" s="229" t="s">
        <v>136</v>
      </c>
    </row>
    <row r="404" s="14" customFormat="1">
      <c r="A404" s="14"/>
      <c r="B404" s="230"/>
      <c r="C404" s="231"/>
      <c r="D404" s="221" t="s">
        <v>146</v>
      </c>
      <c r="E404" s="232" t="s">
        <v>19</v>
      </c>
      <c r="F404" s="233" t="s">
        <v>531</v>
      </c>
      <c r="G404" s="231"/>
      <c r="H404" s="234">
        <v>4.7460000000000004</v>
      </c>
      <c r="I404" s="235"/>
      <c r="J404" s="231"/>
      <c r="K404" s="231"/>
      <c r="L404" s="236"/>
      <c r="M404" s="237"/>
      <c r="N404" s="238"/>
      <c r="O404" s="238"/>
      <c r="P404" s="238"/>
      <c r="Q404" s="238"/>
      <c r="R404" s="238"/>
      <c r="S404" s="238"/>
      <c r="T404" s="23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0" t="s">
        <v>146</v>
      </c>
      <c r="AU404" s="240" t="s">
        <v>82</v>
      </c>
      <c r="AV404" s="14" t="s">
        <v>82</v>
      </c>
      <c r="AW404" s="14" t="s">
        <v>33</v>
      </c>
      <c r="AX404" s="14" t="s">
        <v>72</v>
      </c>
      <c r="AY404" s="240" t="s">
        <v>136</v>
      </c>
    </row>
    <row r="405" s="15" customFormat="1">
      <c r="A405" s="15"/>
      <c r="B405" s="241"/>
      <c r="C405" s="242"/>
      <c r="D405" s="221" t="s">
        <v>146</v>
      </c>
      <c r="E405" s="243" t="s">
        <v>19</v>
      </c>
      <c r="F405" s="244" t="s">
        <v>151</v>
      </c>
      <c r="G405" s="242"/>
      <c r="H405" s="245">
        <v>11.025</v>
      </c>
      <c r="I405" s="246"/>
      <c r="J405" s="242"/>
      <c r="K405" s="242"/>
      <c r="L405" s="247"/>
      <c r="M405" s="248"/>
      <c r="N405" s="249"/>
      <c r="O405" s="249"/>
      <c r="P405" s="249"/>
      <c r="Q405" s="249"/>
      <c r="R405" s="249"/>
      <c r="S405" s="249"/>
      <c r="T405" s="250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51" t="s">
        <v>146</v>
      </c>
      <c r="AU405" s="251" t="s">
        <v>82</v>
      </c>
      <c r="AV405" s="15" t="s">
        <v>144</v>
      </c>
      <c r="AW405" s="15" t="s">
        <v>33</v>
      </c>
      <c r="AX405" s="15" t="s">
        <v>80</v>
      </c>
      <c r="AY405" s="251" t="s">
        <v>136</v>
      </c>
    </row>
    <row r="406" s="2" customFormat="1" ht="37.8" customHeight="1">
      <c r="A406" s="40"/>
      <c r="B406" s="41"/>
      <c r="C406" s="206" t="s">
        <v>532</v>
      </c>
      <c r="D406" s="206" t="s">
        <v>139</v>
      </c>
      <c r="E406" s="207" t="s">
        <v>533</v>
      </c>
      <c r="F406" s="208" t="s">
        <v>534</v>
      </c>
      <c r="G406" s="209" t="s">
        <v>392</v>
      </c>
      <c r="H406" s="210">
        <v>1.24</v>
      </c>
      <c r="I406" s="211"/>
      <c r="J406" s="212">
        <f>ROUND(I406*H406,2)</f>
        <v>0</v>
      </c>
      <c r="K406" s="208" t="s">
        <v>143</v>
      </c>
      <c r="L406" s="46"/>
      <c r="M406" s="213" t="s">
        <v>19</v>
      </c>
      <c r="N406" s="214" t="s">
        <v>43</v>
      </c>
      <c r="O406" s="86"/>
      <c r="P406" s="215">
        <f>O406*H406</f>
        <v>0</v>
      </c>
      <c r="Q406" s="215">
        <v>0</v>
      </c>
      <c r="R406" s="215">
        <f>Q406*H406</f>
        <v>0</v>
      </c>
      <c r="S406" s="215">
        <v>0.104</v>
      </c>
      <c r="T406" s="216">
        <f>S406*H406</f>
        <v>0.12895999999999999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144</v>
      </c>
      <c r="AT406" s="217" t="s">
        <v>139</v>
      </c>
      <c r="AU406" s="217" t="s">
        <v>82</v>
      </c>
      <c r="AY406" s="19" t="s">
        <v>136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80</v>
      </c>
      <c r="BK406" s="218">
        <f>ROUND(I406*H406,2)</f>
        <v>0</v>
      </c>
      <c r="BL406" s="19" t="s">
        <v>144</v>
      </c>
      <c r="BM406" s="217" t="s">
        <v>535</v>
      </c>
    </row>
    <row r="407" s="14" customFormat="1">
      <c r="A407" s="14"/>
      <c r="B407" s="230"/>
      <c r="C407" s="231"/>
      <c r="D407" s="221" t="s">
        <v>146</v>
      </c>
      <c r="E407" s="232" t="s">
        <v>19</v>
      </c>
      <c r="F407" s="233" t="s">
        <v>536</v>
      </c>
      <c r="G407" s="231"/>
      <c r="H407" s="234">
        <v>1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0" t="s">
        <v>146</v>
      </c>
      <c r="AU407" s="240" t="s">
        <v>82</v>
      </c>
      <c r="AV407" s="14" t="s">
        <v>82</v>
      </c>
      <c r="AW407" s="14" t="s">
        <v>33</v>
      </c>
      <c r="AX407" s="14" t="s">
        <v>72</v>
      </c>
      <c r="AY407" s="240" t="s">
        <v>136</v>
      </c>
    </row>
    <row r="408" s="14" customFormat="1">
      <c r="A408" s="14"/>
      <c r="B408" s="230"/>
      <c r="C408" s="231"/>
      <c r="D408" s="221" t="s">
        <v>146</v>
      </c>
      <c r="E408" s="232" t="s">
        <v>19</v>
      </c>
      <c r="F408" s="233" t="s">
        <v>537</v>
      </c>
      <c r="G408" s="231"/>
      <c r="H408" s="234">
        <v>0.23999999999999999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0" t="s">
        <v>146</v>
      </c>
      <c r="AU408" s="240" t="s">
        <v>82</v>
      </c>
      <c r="AV408" s="14" t="s">
        <v>82</v>
      </c>
      <c r="AW408" s="14" t="s">
        <v>33</v>
      </c>
      <c r="AX408" s="14" t="s">
        <v>72</v>
      </c>
      <c r="AY408" s="240" t="s">
        <v>136</v>
      </c>
    </row>
    <row r="409" s="15" customFormat="1">
      <c r="A409" s="15"/>
      <c r="B409" s="241"/>
      <c r="C409" s="242"/>
      <c r="D409" s="221" t="s">
        <v>146</v>
      </c>
      <c r="E409" s="243" t="s">
        <v>19</v>
      </c>
      <c r="F409" s="244" t="s">
        <v>151</v>
      </c>
      <c r="G409" s="242"/>
      <c r="H409" s="245">
        <v>1.24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1" t="s">
        <v>146</v>
      </c>
      <c r="AU409" s="251" t="s">
        <v>82</v>
      </c>
      <c r="AV409" s="15" t="s">
        <v>144</v>
      </c>
      <c r="AW409" s="15" t="s">
        <v>33</v>
      </c>
      <c r="AX409" s="15" t="s">
        <v>80</v>
      </c>
      <c r="AY409" s="251" t="s">
        <v>136</v>
      </c>
    </row>
    <row r="410" s="2" customFormat="1" ht="37.8" customHeight="1">
      <c r="A410" s="40"/>
      <c r="B410" s="41"/>
      <c r="C410" s="206" t="s">
        <v>538</v>
      </c>
      <c r="D410" s="206" t="s">
        <v>139</v>
      </c>
      <c r="E410" s="207" t="s">
        <v>539</v>
      </c>
      <c r="F410" s="208" t="s">
        <v>540</v>
      </c>
      <c r="G410" s="209" t="s">
        <v>164</v>
      </c>
      <c r="H410" s="210">
        <v>72</v>
      </c>
      <c r="I410" s="211"/>
      <c r="J410" s="212">
        <f>ROUND(I410*H410,2)</f>
        <v>0</v>
      </c>
      <c r="K410" s="208" t="s">
        <v>143</v>
      </c>
      <c r="L410" s="46"/>
      <c r="M410" s="213" t="s">
        <v>19</v>
      </c>
      <c r="N410" s="214" t="s">
        <v>43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0.031</v>
      </c>
      <c r="T410" s="216">
        <f>S410*H410</f>
        <v>2.2320000000000002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144</v>
      </c>
      <c r="AT410" s="217" t="s">
        <v>139</v>
      </c>
      <c r="AU410" s="217" t="s">
        <v>82</v>
      </c>
      <c r="AY410" s="19" t="s">
        <v>136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80</v>
      </c>
      <c r="BK410" s="218">
        <f>ROUND(I410*H410,2)</f>
        <v>0</v>
      </c>
      <c r="BL410" s="19" t="s">
        <v>144</v>
      </c>
      <c r="BM410" s="217" t="s">
        <v>541</v>
      </c>
    </row>
    <row r="411" s="13" customFormat="1">
      <c r="A411" s="13"/>
      <c r="B411" s="219"/>
      <c r="C411" s="220"/>
      <c r="D411" s="221" t="s">
        <v>146</v>
      </c>
      <c r="E411" s="222" t="s">
        <v>19</v>
      </c>
      <c r="F411" s="223" t="s">
        <v>542</v>
      </c>
      <c r="G411" s="220"/>
      <c r="H411" s="222" t="s">
        <v>19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29" t="s">
        <v>146</v>
      </c>
      <c r="AU411" s="229" t="s">
        <v>82</v>
      </c>
      <c r="AV411" s="13" t="s">
        <v>80</v>
      </c>
      <c r="AW411" s="13" t="s">
        <v>33</v>
      </c>
      <c r="AX411" s="13" t="s">
        <v>72</v>
      </c>
      <c r="AY411" s="229" t="s">
        <v>136</v>
      </c>
    </row>
    <row r="412" s="14" customFormat="1">
      <c r="A412" s="14"/>
      <c r="B412" s="230"/>
      <c r="C412" s="231"/>
      <c r="D412" s="221" t="s">
        <v>146</v>
      </c>
      <c r="E412" s="232" t="s">
        <v>19</v>
      </c>
      <c r="F412" s="233" t="s">
        <v>183</v>
      </c>
      <c r="G412" s="231"/>
      <c r="H412" s="234">
        <v>72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0" t="s">
        <v>146</v>
      </c>
      <c r="AU412" s="240" t="s">
        <v>82</v>
      </c>
      <c r="AV412" s="14" t="s">
        <v>82</v>
      </c>
      <c r="AW412" s="14" t="s">
        <v>33</v>
      </c>
      <c r="AX412" s="14" t="s">
        <v>80</v>
      </c>
      <c r="AY412" s="240" t="s">
        <v>136</v>
      </c>
    </row>
    <row r="413" s="2" customFormat="1" ht="49.05" customHeight="1">
      <c r="A413" s="40"/>
      <c r="B413" s="41"/>
      <c r="C413" s="206" t="s">
        <v>543</v>
      </c>
      <c r="D413" s="206" t="s">
        <v>139</v>
      </c>
      <c r="E413" s="207" t="s">
        <v>544</v>
      </c>
      <c r="F413" s="208" t="s">
        <v>545</v>
      </c>
      <c r="G413" s="209" t="s">
        <v>164</v>
      </c>
      <c r="H413" s="210">
        <v>49.5</v>
      </c>
      <c r="I413" s="211"/>
      <c r="J413" s="212">
        <f>ROUND(I413*H413,2)</f>
        <v>0</v>
      </c>
      <c r="K413" s="208" t="s">
        <v>143</v>
      </c>
      <c r="L413" s="46"/>
      <c r="M413" s="213" t="s">
        <v>19</v>
      </c>
      <c r="N413" s="214" t="s">
        <v>43</v>
      </c>
      <c r="O413" s="86"/>
      <c r="P413" s="215">
        <f>O413*H413</f>
        <v>0</v>
      </c>
      <c r="Q413" s="215">
        <v>0</v>
      </c>
      <c r="R413" s="215">
        <f>Q413*H413</f>
        <v>0</v>
      </c>
      <c r="S413" s="215">
        <v>0.031</v>
      </c>
      <c r="T413" s="216">
        <f>S413*H413</f>
        <v>1.5345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144</v>
      </c>
      <c r="AT413" s="217" t="s">
        <v>139</v>
      </c>
      <c r="AU413" s="217" t="s">
        <v>82</v>
      </c>
      <c r="AY413" s="19" t="s">
        <v>136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80</v>
      </c>
      <c r="BK413" s="218">
        <f>ROUND(I413*H413,2)</f>
        <v>0</v>
      </c>
      <c r="BL413" s="19" t="s">
        <v>144</v>
      </c>
      <c r="BM413" s="217" t="s">
        <v>546</v>
      </c>
    </row>
    <row r="414" s="14" customFormat="1">
      <c r="A414" s="14"/>
      <c r="B414" s="230"/>
      <c r="C414" s="231"/>
      <c r="D414" s="221" t="s">
        <v>146</v>
      </c>
      <c r="E414" s="232" t="s">
        <v>19</v>
      </c>
      <c r="F414" s="233" t="s">
        <v>547</v>
      </c>
      <c r="G414" s="231"/>
      <c r="H414" s="234">
        <v>49.5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0" t="s">
        <v>146</v>
      </c>
      <c r="AU414" s="240" t="s">
        <v>82</v>
      </c>
      <c r="AV414" s="14" t="s">
        <v>82</v>
      </c>
      <c r="AW414" s="14" t="s">
        <v>33</v>
      </c>
      <c r="AX414" s="14" t="s">
        <v>80</v>
      </c>
      <c r="AY414" s="240" t="s">
        <v>136</v>
      </c>
    </row>
    <row r="415" s="2" customFormat="1" ht="37.8" customHeight="1">
      <c r="A415" s="40"/>
      <c r="B415" s="41"/>
      <c r="C415" s="206" t="s">
        <v>548</v>
      </c>
      <c r="D415" s="206" t="s">
        <v>139</v>
      </c>
      <c r="E415" s="207" t="s">
        <v>549</v>
      </c>
      <c r="F415" s="208" t="s">
        <v>550</v>
      </c>
      <c r="G415" s="209" t="s">
        <v>164</v>
      </c>
      <c r="H415" s="210">
        <v>8</v>
      </c>
      <c r="I415" s="211"/>
      <c r="J415" s="212">
        <f>ROUND(I415*H415,2)</f>
        <v>0</v>
      </c>
      <c r="K415" s="208" t="s">
        <v>143</v>
      </c>
      <c r="L415" s="46"/>
      <c r="M415" s="213" t="s">
        <v>19</v>
      </c>
      <c r="N415" s="214" t="s">
        <v>43</v>
      </c>
      <c r="O415" s="86"/>
      <c r="P415" s="215">
        <f>O415*H415</f>
        <v>0</v>
      </c>
      <c r="Q415" s="215">
        <v>0.00122</v>
      </c>
      <c r="R415" s="215">
        <f>Q415*H415</f>
        <v>0.0097599999999999996</v>
      </c>
      <c r="S415" s="215">
        <v>0.070000000000000007</v>
      </c>
      <c r="T415" s="216">
        <f>S415*H415</f>
        <v>0.56000000000000005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144</v>
      </c>
      <c r="AT415" s="217" t="s">
        <v>139</v>
      </c>
      <c r="AU415" s="217" t="s">
        <v>82</v>
      </c>
      <c r="AY415" s="19" t="s">
        <v>136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80</v>
      </c>
      <c r="BK415" s="218">
        <f>ROUND(I415*H415,2)</f>
        <v>0</v>
      </c>
      <c r="BL415" s="19" t="s">
        <v>144</v>
      </c>
      <c r="BM415" s="217" t="s">
        <v>551</v>
      </c>
    </row>
    <row r="416" s="14" customFormat="1">
      <c r="A416" s="14"/>
      <c r="B416" s="230"/>
      <c r="C416" s="231"/>
      <c r="D416" s="221" t="s">
        <v>146</v>
      </c>
      <c r="E416" s="232" t="s">
        <v>19</v>
      </c>
      <c r="F416" s="233" t="s">
        <v>552</v>
      </c>
      <c r="G416" s="231"/>
      <c r="H416" s="234">
        <v>5.7999999999999998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0" t="s">
        <v>146</v>
      </c>
      <c r="AU416" s="240" t="s">
        <v>82</v>
      </c>
      <c r="AV416" s="14" t="s">
        <v>82</v>
      </c>
      <c r="AW416" s="14" t="s">
        <v>33</v>
      </c>
      <c r="AX416" s="14" t="s">
        <v>72</v>
      </c>
      <c r="AY416" s="240" t="s">
        <v>136</v>
      </c>
    </row>
    <row r="417" s="14" customFormat="1">
      <c r="A417" s="14"/>
      <c r="B417" s="230"/>
      <c r="C417" s="231"/>
      <c r="D417" s="221" t="s">
        <v>146</v>
      </c>
      <c r="E417" s="232" t="s">
        <v>19</v>
      </c>
      <c r="F417" s="233" t="s">
        <v>553</v>
      </c>
      <c r="G417" s="231"/>
      <c r="H417" s="234">
        <v>2.2000000000000002</v>
      </c>
      <c r="I417" s="235"/>
      <c r="J417" s="231"/>
      <c r="K417" s="231"/>
      <c r="L417" s="236"/>
      <c r="M417" s="237"/>
      <c r="N417" s="238"/>
      <c r="O417" s="238"/>
      <c r="P417" s="238"/>
      <c r="Q417" s="238"/>
      <c r="R417" s="238"/>
      <c r="S417" s="238"/>
      <c r="T417" s="23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0" t="s">
        <v>146</v>
      </c>
      <c r="AU417" s="240" t="s">
        <v>82</v>
      </c>
      <c r="AV417" s="14" t="s">
        <v>82</v>
      </c>
      <c r="AW417" s="14" t="s">
        <v>33</v>
      </c>
      <c r="AX417" s="14" t="s">
        <v>72</v>
      </c>
      <c r="AY417" s="240" t="s">
        <v>136</v>
      </c>
    </row>
    <row r="418" s="15" customFormat="1">
      <c r="A418" s="15"/>
      <c r="B418" s="241"/>
      <c r="C418" s="242"/>
      <c r="D418" s="221" t="s">
        <v>146</v>
      </c>
      <c r="E418" s="243" t="s">
        <v>19</v>
      </c>
      <c r="F418" s="244" t="s">
        <v>151</v>
      </c>
      <c r="G418" s="242"/>
      <c r="H418" s="245">
        <v>8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1" t="s">
        <v>146</v>
      </c>
      <c r="AU418" s="251" t="s">
        <v>82</v>
      </c>
      <c r="AV418" s="15" t="s">
        <v>144</v>
      </c>
      <c r="AW418" s="15" t="s">
        <v>33</v>
      </c>
      <c r="AX418" s="15" t="s">
        <v>80</v>
      </c>
      <c r="AY418" s="251" t="s">
        <v>136</v>
      </c>
    </row>
    <row r="419" s="2" customFormat="1" ht="37.8" customHeight="1">
      <c r="A419" s="40"/>
      <c r="B419" s="41"/>
      <c r="C419" s="206" t="s">
        <v>554</v>
      </c>
      <c r="D419" s="206" t="s">
        <v>139</v>
      </c>
      <c r="E419" s="207" t="s">
        <v>555</v>
      </c>
      <c r="F419" s="208" t="s">
        <v>556</v>
      </c>
      <c r="G419" s="209" t="s">
        <v>164</v>
      </c>
      <c r="H419" s="210">
        <v>2.6000000000000001</v>
      </c>
      <c r="I419" s="211"/>
      <c r="J419" s="212">
        <f>ROUND(I419*H419,2)</f>
        <v>0</v>
      </c>
      <c r="K419" s="208" t="s">
        <v>143</v>
      </c>
      <c r="L419" s="46"/>
      <c r="M419" s="213" t="s">
        <v>19</v>
      </c>
      <c r="N419" s="214" t="s">
        <v>43</v>
      </c>
      <c r="O419" s="86"/>
      <c r="P419" s="215">
        <f>O419*H419</f>
        <v>0</v>
      </c>
      <c r="Q419" s="215">
        <v>0.00282</v>
      </c>
      <c r="R419" s="215">
        <f>Q419*H419</f>
        <v>0.007332</v>
      </c>
      <c r="S419" s="215">
        <v>0.10100000000000001</v>
      </c>
      <c r="T419" s="216">
        <f>S419*H419</f>
        <v>0.2626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144</v>
      </c>
      <c r="AT419" s="217" t="s">
        <v>139</v>
      </c>
      <c r="AU419" s="217" t="s">
        <v>82</v>
      </c>
      <c r="AY419" s="19" t="s">
        <v>136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80</v>
      </c>
      <c r="BK419" s="218">
        <f>ROUND(I419*H419,2)</f>
        <v>0</v>
      </c>
      <c r="BL419" s="19" t="s">
        <v>144</v>
      </c>
      <c r="BM419" s="217" t="s">
        <v>557</v>
      </c>
    </row>
    <row r="420" s="14" customFormat="1">
      <c r="A420" s="14"/>
      <c r="B420" s="230"/>
      <c r="C420" s="231"/>
      <c r="D420" s="221" t="s">
        <v>146</v>
      </c>
      <c r="E420" s="232" t="s">
        <v>19</v>
      </c>
      <c r="F420" s="233" t="s">
        <v>558</v>
      </c>
      <c r="G420" s="231"/>
      <c r="H420" s="234">
        <v>0.20000000000000001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0" t="s">
        <v>146</v>
      </c>
      <c r="AU420" s="240" t="s">
        <v>82</v>
      </c>
      <c r="AV420" s="14" t="s">
        <v>82</v>
      </c>
      <c r="AW420" s="14" t="s">
        <v>33</v>
      </c>
      <c r="AX420" s="14" t="s">
        <v>72</v>
      </c>
      <c r="AY420" s="240" t="s">
        <v>136</v>
      </c>
    </row>
    <row r="421" s="14" customFormat="1">
      <c r="A421" s="14"/>
      <c r="B421" s="230"/>
      <c r="C421" s="231"/>
      <c r="D421" s="221" t="s">
        <v>146</v>
      </c>
      <c r="E421" s="232" t="s">
        <v>19</v>
      </c>
      <c r="F421" s="233" t="s">
        <v>559</v>
      </c>
      <c r="G421" s="231"/>
      <c r="H421" s="234">
        <v>2.3999999999999999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0" t="s">
        <v>146</v>
      </c>
      <c r="AU421" s="240" t="s">
        <v>82</v>
      </c>
      <c r="AV421" s="14" t="s">
        <v>82</v>
      </c>
      <c r="AW421" s="14" t="s">
        <v>33</v>
      </c>
      <c r="AX421" s="14" t="s">
        <v>72</v>
      </c>
      <c r="AY421" s="240" t="s">
        <v>136</v>
      </c>
    </row>
    <row r="422" s="15" customFormat="1">
      <c r="A422" s="15"/>
      <c r="B422" s="241"/>
      <c r="C422" s="242"/>
      <c r="D422" s="221" t="s">
        <v>146</v>
      </c>
      <c r="E422" s="243" t="s">
        <v>19</v>
      </c>
      <c r="F422" s="244" t="s">
        <v>151</v>
      </c>
      <c r="G422" s="242"/>
      <c r="H422" s="245">
        <v>2.6000000000000001</v>
      </c>
      <c r="I422" s="246"/>
      <c r="J422" s="242"/>
      <c r="K422" s="242"/>
      <c r="L422" s="247"/>
      <c r="M422" s="248"/>
      <c r="N422" s="249"/>
      <c r="O422" s="249"/>
      <c r="P422" s="249"/>
      <c r="Q422" s="249"/>
      <c r="R422" s="249"/>
      <c r="S422" s="249"/>
      <c r="T422" s="250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1" t="s">
        <v>146</v>
      </c>
      <c r="AU422" s="251" t="s">
        <v>82</v>
      </c>
      <c r="AV422" s="15" t="s">
        <v>144</v>
      </c>
      <c r="AW422" s="15" t="s">
        <v>33</v>
      </c>
      <c r="AX422" s="15" t="s">
        <v>80</v>
      </c>
      <c r="AY422" s="251" t="s">
        <v>136</v>
      </c>
    </row>
    <row r="423" s="2" customFormat="1" ht="49.05" customHeight="1">
      <c r="A423" s="40"/>
      <c r="B423" s="41"/>
      <c r="C423" s="206" t="s">
        <v>204</v>
      </c>
      <c r="D423" s="206" t="s">
        <v>139</v>
      </c>
      <c r="E423" s="207" t="s">
        <v>560</v>
      </c>
      <c r="F423" s="208" t="s">
        <v>561</v>
      </c>
      <c r="G423" s="209" t="s">
        <v>164</v>
      </c>
      <c r="H423" s="210">
        <v>2</v>
      </c>
      <c r="I423" s="211"/>
      <c r="J423" s="212">
        <f>ROUND(I423*H423,2)</f>
        <v>0</v>
      </c>
      <c r="K423" s="208" t="s">
        <v>143</v>
      </c>
      <c r="L423" s="46"/>
      <c r="M423" s="213" t="s">
        <v>19</v>
      </c>
      <c r="N423" s="214" t="s">
        <v>43</v>
      </c>
      <c r="O423" s="86"/>
      <c r="P423" s="215">
        <f>O423*H423</f>
        <v>0</v>
      </c>
      <c r="Q423" s="215">
        <v>0.0043400000000000001</v>
      </c>
      <c r="R423" s="215">
        <f>Q423*H423</f>
        <v>0.0086800000000000002</v>
      </c>
      <c r="S423" s="215">
        <v>0.28299999999999997</v>
      </c>
      <c r="T423" s="216">
        <f>S423*H423</f>
        <v>0.56599999999999995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144</v>
      </c>
      <c r="AT423" s="217" t="s">
        <v>139</v>
      </c>
      <c r="AU423" s="217" t="s">
        <v>82</v>
      </c>
      <c r="AY423" s="19" t="s">
        <v>136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80</v>
      </c>
      <c r="BK423" s="218">
        <f>ROUND(I423*H423,2)</f>
        <v>0</v>
      </c>
      <c r="BL423" s="19" t="s">
        <v>144</v>
      </c>
      <c r="BM423" s="217" t="s">
        <v>562</v>
      </c>
    </row>
    <row r="424" s="14" customFormat="1">
      <c r="A424" s="14"/>
      <c r="B424" s="230"/>
      <c r="C424" s="231"/>
      <c r="D424" s="221" t="s">
        <v>146</v>
      </c>
      <c r="E424" s="232" t="s">
        <v>19</v>
      </c>
      <c r="F424" s="233" t="s">
        <v>563</v>
      </c>
      <c r="G424" s="231"/>
      <c r="H424" s="234">
        <v>1</v>
      </c>
      <c r="I424" s="235"/>
      <c r="J424" s="231"/>
      <c r="K424" s="231"/>
      <c r="L424" s="236"/>
      <c r="M424" s="237"/>
      <c r="N424" s="238"/>
      <c r="O424" s="238"/>
      <c r="P424" s="238"/>
      <c r="Q424" s="238"/>
      <c r="R424" s="238"/>
      <c r="S424" s="238"/>
      <c r="T424" s="23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0" t="s">
        <v>146</v>
      </c>
      <c r="AU424" s="240" t="s">
        <v>82</v>
      </c>
      <c r="AV424" s="14" t="s">
        <v>82</v>
      </c>
      <c r="AW424" s="14" t="s">
        <v>33</v>
      </c>
      <c r="AX424" s="14" t="s">
        <v>72</v>
      </c>
      <c r="AY424" s="240" t="s">
        <v>136</v>
      </c>
    </row>
    <row r="425" s="14" customFormat="1">
      <c r="A425" s="14"/>
      <c r="B425" s="230"/>
      <c r="C425" s="231"/>
      <c r="D425" s="221" t="s">
        <v>146</v>
      </c>
      <c r="E425" s="232" t="s">
        <v>19</v>
      </c>
      <c r="F425" s="233" t="s">
        <v>564</v>
      </c>
      <c r="G425" s="231"/>
      <c r="H425" s="234">
        <v>1</v>
      </c>
      <c r="I425" s="235"/>
      <c r="J425" s="231"/>
      <c r="K425" s="231"/>
      <c r="L425" s="236"/>
      <c r="M425" s="237"/>
      <c r="N425" s="238"/>
      <c r="O425" s="238"/>
      <c r="P425" s="238"/>
      <c r="Q425" s="238"/>
      <c r="R425" s="238"/>
      <c r="S425" s="238"/>
      <c r="T425" s="23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0" t="s">
        <v>146</v>
      </c>
      <c r="AU425" s="240" t="s">
        <v>82</v>
      </c>
      <c r="AV425" s="14" t="s">
        <v>82</v>
      </c>
      <c r="AW425" s="14" t="s">
        <v>33</v>
      </c>
      <c r="AX425" s="14" t="s">
        <v>72</v>
      </c>
      <c r="AY425" s="240" t="s">
        <v>136</v>
      </c>
    </row>
    <row r="426" s="15" customFormat="1">
      <c r="A426" s="15"/>
      <c r="B426" s="241"/>
      <c r="C426" s="242"/>
      <c r="D426" s="221" t="s">
        <v>146</v>
      </c>
      <c r="E426" s="243" t="s">
        <v>19</v>
      </c>
      <c r="F426" s="244" t="s">
        <v>151</v>
      </c>
      <c r="G426" s="242"/>
      <c r="H426" s="245">
        <v>2</v>
      </c>
      <c r="I426" s="246"/>
      <c r="J426" s="242"/>
      <c r="K426" s="242"/>
      <c r="L426" s="247"/>
      <c r="M426" s="248"/>
      <c r="N426" s="249"/>
      <c r="O426" s="249"/>
      <c r="P426" s="249"/>
      <c r="Q426" s="249"/>
      <c r="R426" s="249"/>
      <c r="S426" s="249"/>
      <c r="T426" s="250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1" t="s">
        <v>146</v>
      </c>
      <c r="AU426" s="251" t="s">
        <v>82</v>
      </c>
      <c r="AV426" s="15" t="s">
        <v>144</v>
      </c>
      <c r="AW426" s="15" t="s">
        <v>33</v>
      </c>
      <c r="AX426" s="15" t="s">
        <v>80</v>
      </c>
      <c r="AY426" s="251" t="s">
        <v>136</v>
      </c>
    </row>
    <row r="427" s="2" customFormat="1" ht="37.8" customHeight="1">
      <c r="A427" s="40"/>
      <c r="B427" s="41"/>
      <c r="C427" s="206" t="s">
        <v>368</v>
      </c>
      <c r="D427" s="206" t="s">
        <v>139</v>
      </c>
      <c r="E427" s="207" t="s">
        <v>565</v>
      </c>
      <c r="F427" s="208" t="s">
        <v>566</v>
      </c>
      <c r="G427" s="209" t="s">
        <v>164</v>
      </c>
      <c r="H427" s="210">
        <v>3.9300000000000002</v>
      </c>
      <c r="I427" s="211"/>
      <c r="J427" s="212">
        <f>ROUND(I427*H427,2)</f>
        <v>0</v>
      </c>
      <c r="K427" s="208" t="s">
        <v>143</v>
      </c>
      <c r="L427" s="46"/>
      <c r="M427" s="213" t="s">
        <v>19</v>
      </c>
      <c r="N427" s="214" t="s">
        <v>43</v>
      </c>
      <c r="O427" s="86"/>
      <c r="P427" s="215">
        <f>O427*H427</f>
        <v>0</v>
      </c>
      <c r="Q427" s="215">
        <v>0.00021000000000000001</v>
      </c>
      <c r="R427" s="215">
        <f>Q427*H427</f>
        <v>0.00082530000000000006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144</v>
      </c>
      <c r="AT427" s="217" t="s">
        <v>139</v>
      </c>
      <c r="AU427" s="217" t="s">
        <v>82</v>
      </c>
      <c r="AY427" s="19" t="s">
        <v>136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80</v>
      </c>
      <c r="BK427" s="218">
        <f>ROUND(I427*H427,2)</f>
        <v>0</v>
      </c>
      <c r="BL427" s="19" t="s">
        <v>144</v>
      </c>
      <c r="BM427" s="217" t="s">
        <v>567</v>
      </c>
    </row>
    <row r="428" s="14" customFormat="1">
      <c r="A428" s="14"/>
      <c r="B428" s="230"/>
      <c r="C428" s="231"/>
      <c r="D428" s="221" t="s">
        <v>146</v>
      </c>
      <c r="E428" s="232" t="s">
        <v>19</v>
      </c>
      <c r="F428" s="233" t="s">
        <v>568</v>
      </c>
      <c r="G428" s="231"/>
      <c r="H428" s="234">
        <v>1.1299999999999999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0" t="s">
        <v>146</v>
      </c>
      <c r="AU428" s="240" t="s">
        <v>82</v>
      </c>
      <c r="AV428" s="14" t="s">
        <v>82</v>
      </c>
      <c r="AW428" s="14" t="s">
        <v>33</v>
      </c>
      <c r="AX428" s="14" t="s">
        <v>72</v>
      </c>
      <c r="AY428" s="240" t="s">
        <v>136</v>
      </c>
    </row>
    <row r="429" s="14" customFormat="1">
      <c r="A429" s="14"/>
      <c r="B429" s="230"/>
      <c r="C429" s="231"/>
      <c r="D429" s="221" t="s">
        <v>146</v>
      </c>
      <c r="E429" s="232" t="s">
        <v>19</v>
      </c>
      <c r="F429" s="233" t="s">
        <v>569</v>
      </c>
      <c r="G429" s="231"/>
      <c r="H429" s="234">
        <v>2.7999999999999998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0" t="s">
        <v>146</v>
      </c>
      <c r="AU429" s="240" t="s">
        <v>82</v>
      </c>
      <c r="AV429" s="14" t="s">
        <v>82</v>
      </c>
      <c r="AW429" s="14" t="s">
        <v>33</v>
      </c>
      <c r="AX429" s="14" t="s">
        <v>72</v>
      </c>
      <c r="AY429" s="240" t="s">
        <v>136</v>
      </c>
    </row>
    <row r="430" s="15" customFormat="1">
      <c r="A430" s="15"/>
      <c r="B430" s="241"/>
      <c r="C430" s="242"/>
      <c r="D430" s="221" t="s">
        <v>146</v>
      </c>
      <c r="E430" s="243" t="s">
        <v>19</v>
      </c>
      <c r="F430" s="244" t="s">
        <v>151</v>
      </c>
      <c r="G430" s="242"/>
      <c r="H430" s="245">
        <v>3.9300000000000002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1" t="s">
        <v>146</v>
      </c>
      <c r="AU430" s="251" t="s">
        <v>82</v>
      </c>
      <c r="AV430" s="15" t="s">
        <v>144</v>
      </c>
      <c r="AW430" s="15" t="s">
        <v>33</v>
      </c>
      <c r="AX430" s="15" t="s">
        <v>80</v>
      </c>
      <c r="AY430" s="251" t="s">
        <v>136</v>
      </c>
    </row>
    <row r="431" s="2" customFormat="1" ht="24.15" customHeight="1">
      <c r="A431" s="40"/>
      <c r="B431" s="41"/>
      <c r="C431" s="206" t="s">
        <v>396</v>
      </c>
      <c r="D431" s="206" t="s">
        <v>139</v>
      </c>
      <c r="E431" s="207" t="s">
        <v>570</v>
      </c>
      <c r="F431" s="208" t="s">
        <v>571</v>
      </c>
      <c r="G431" s="209" t="s">
        <v>154</v>
      </c>
      <c r="H431" s="210">
        <v>122.52800000000001</v>
      </c>
      <c r="I431" s="211"/>
      <c r="J431" s="212">
        <f>ROUND(I431*H431,2)</f>
        <v>0</v>
      </c>
      <c r="K431" s="208" t="s">
        <v>143</v>
      </c>
      <c r="L431" s="46"/>
      <c r="M431" s="213" t="s">
        <v>19</v>
      </c>
      <c r="N431" s="214" t="s">
        <v>43</v>
      </c>
      <c r="O431" s="86"/>
      <c r="P431" s="215">
        <f>O431*H431</f>
        <v>0</v>
      </c>
      <c r="Q431" s="215">
        <v>0</v>
      </c>
      <c r="R431" s="215">
        <f>Q431*H431</f>
        <v>0</v>
      </c>
      <c r="S431" s="215">
        <v>0.021999999999999999</v>
      </c>
      <c r="T431" s="216">
        <f>S431*H431</f>
        <v>2.6956159999999998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144</v>
      </c>
      <c r="AT431" s="217" t="s">
        <v>139</v>
      </c>
      <c r="AU431" s="217" t="s">
        <v>82</v>
      </c>
      <c r="AY431" s="19" t="s">
        <v>136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80</v>
      </c>
      <c r="BK431" s="218">
        <f>ROUND(I431*H431,2)</f>
        <v>0</v>
      </c>
      <c r="BL431" s="19" t="s">
        <v>144</v>
      </c>
      <c r="BM431" s="217" t="s">
        <v>572</v>
      </c>
    </row>
    <row r="432" s="13" customFormat="1">
      <c r="A432" s="13"/>
      <c r="B432" s="219"/>
      <c r="C432" s="220"/>
      <c r="D432" s="221" t="s">
        <v>146</v>
      </c>
      <c r="E432" s="222" t="s">
        <v>19</v>
      </c>
      <c r="F432" s="223" t="s">
        <v>325</v>
      </c>
      <c r="G432" s="220"/>
      <c r="H432" s="222" t="s">
        <v>19</v>
      </c>
      <c r="I432" s="224"/>
      <c r="J432" s="220"/>
      <c r="K432" s="220"/>
      <c r="L432" s="225"/>
      <c r="M432" s="226"/>
      <c r="N432" s="227"/>
      <c r="O432" s="227"/>
      <c r="P432" s="227"/>
      <c r="Q432" s="227"/>
      <c r="R432" s="227"/>
      <c r="S432" s="227"/>
      <c r="T432" s="22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29" t="s">
        <v>146</v>
      </c>
      <c r="AU432" s="229" t="s">
        <v>82</v>
      </c>
      <c r="AV432" s="13" t="s">
        <v>80</v>
      </c>
      <c r="AW432" s="13" t="s">
        <v>33</v>
      </c>
      <c r="AX432" s="13" t="s">
        <v>72</v>
      </c>
      <c r="AY432" s="229" t="s">
        <v>136</v>
      </c>
    </row>
    <row r="433" s="14" customFormat="1">
      <c r="A433" s="14"/>
      <c r="B433" s="230"/>
      <c r="C433" s="231"/>
      <c r="D433" s="221" t="s">
        <v>146</v>
      </c>
      <c r="E433" s="232" t="s">
        <v>19</v>
      </c>
      <c r="F433" s="233" t="s">
        <v>326</v>
      </c>
      <c r="G433" s="231"/>
      <c r="H433" s="234">
        <v>122.52800000000001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0" t="s">
        <v>146</v>
      </c>
      <c r="AU433" s="240" t="s">
        <v>82</v>
      </c>
      <c r="AV433" s="14" t="s">
        <v>82</v>
      </c>
      <c r="AW433" s="14" t="s">
        <v>33</v>
      </c>
      <c r="AX433" s="14" t="s">
        <v>80</v>
      </c>
      <c r="AY433" s="240" t="s">
        <v>136</v>
      </c>
    </row>
    <row r="434" s="2" customFormat="1" ht="24.15" customHeight="1">
      <c r="A434" s="40"/>
      <c r="B434" s="41"/>
      <c r="C434" s="206" t="s">
        <v>452</v>
      </c>
      <c r="D434" s="206" t="s">
        <v>139</v>
      </c>
      <c r="E434" s="207" t="s">
        <v>573</v>
      </c>
      <c r="F434" s="208" t="s">
        <v>574</v>
      </c>
      <c r="G434" s="209" t="s">
        <v>154</v>
      </c>
      <c r="H434" s="210">
        <v>122.52800000000001</v>
      </c>
      <c r="I434" s="211"/>
      <c r="J434" s="212">
        <f>ROUND(I434*H434,2)</f>
        <v>0</v>
      </c>
      <c r="K434" s="208" t="s">
        <v>143</v>
      </c>
      <c r="L434" s="46"/>
      <c r="M434" s="213" t="s">
        <v>19</v>
      </c>
      <c r="N434" s="214" t="s">
        <v>43</v>
      </c>
      <c r="O434" s="86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144</v>
      </c>
      <c r="AT434" s="217" t="s">
        <v>139</v>
      </c>
      <c r="AU434" s="217" t="s">
        <v>82</v>
      </c>
      <c r="AY434" s="19" t="s">
        <v>136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80</v>
      </c>
      <c r="BK434" s="218">
        <f>ROUND(I434*H434,2)</f>
        <v>0</v>
      </c>
      <c r="BL434" s="19" t="s">
        <v>144</v>
      </c>
      <c r="BM434" s="217" t="s">
        <v>575</v>
      </c>
    </row>
    <row r="435" s="13" customFormat="1">
      <c r="A435" s="13"/>
      <c r="B435" s="219"/>
      <c r="C435" s="220"/>
      <c r="D435" s="221" t="s">
        <v>146</v>
      </c>
      <c r="E435" s="222" t="s">
        <v>19</v>
      </c>
      <c r="F435" s="223" t="s">
        <v>325</v>
      </c>
      <c r="G435" s="220"/>
      <c r="H435" s="222" t="s">
        <v>19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29" t="s">
        <v>146</v>
      </c>
      <c r="AU435" s="229" t="s">
        <v>82</v>
      </c>
      <c r="AV435" s="13" t="s">
        <v>80</v>
      </c>
      <c r="AW435" s="13" t="s">
        <v>33</v>
      </c>
      <c r="AX435" s="13" t="s">
        <v>72</v>
      </c>
      <c r="AY435" s="229" t="s">
        <v>136</v>
      </c>
    </row>
    <row r="436" s="14" customFormat="1">
      <c r="A436" s="14"/>
      <c r="B436" s="230"/>
      <c r="C436" s="231"/>
      <c r="D436" s="221" t="s">
        <v>146</v>
      </c>
      <c r="E436" s="232" t="s">
        <v>19</v>
      </c>
      <c r="F436" s="233" t="s">
        <v>326</v>
      </c>
      <c r="G436" s="231"/>
      <c r="H436" s="234">
        <v>122.52800000000001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0" t="s">
        <v>146</v>
      </c>
      <c r="AU436" s="240" t="s">
        <v>82</v>
      </c>
      <c r="AV436" s="14" t="s">
        <v>82</v>
      </c>
      <c r="AW436" s="14" t="s">
        <v>33</v>
      </c>
      <c r="AX436" s="14" t="s">
        <v>80</v>
      </c>
      <c r="AY436" s="240" t="s">
        <v>136</v>
      </c>
    </row>
    <row r="437" s="2" customFormat="1" ht="24.15" customHeight="1">
      <c r="A437" s="40"/>
      <c r="B437" s="41"/>
      <c r="C437" s="206" t="s">
        <v>576</v>
      </c>
      <c r="D437" s="206" t="s">
        <v>139</v>
      </c>
      <c r="E437" s="207" t="s">
        <v>577</v>
      </c>
      <c r="F437" s="208" t="s">
        <v>578</v>
      </c>
      <c r="G437" s="209" t="s">
        <v>154</v>
      </c>
      <c r="H437" s="210">
        <v>744.5</v>
      </c>
      <c r="I437" s="211"/>
      <c r="J437" s="212">
        <f>ROUND(I437*H437,2)</f>
        <v>0</v>
      </c>
      <c r="K437" s="208" t="s">
        <v>143</v>
      </c>
      <c r="L437" s="46"/>
      <c r="M437" s="213" t="s">
        <v>19</v>
      </c>
      <c r="N437" s="214" t="s">
        <v>43</v>
      </c>
      <c r="O437" s="86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144</v>
      </c>
      <c r="AT437" s="217" t="s">
        <v>139</v>
      </c>
      <c r="AU437" s="217" t="s">
        <v>82</v>
      </c>
      <c r="AY437" s="19" t="s">
        <v>136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80</v>
      </c>
      <c r="BK437" s="218">
        <f>ROUND(I437*H437,2)</f>
        <v>0</v>
      </c>
      <c r="BL437" s="19" t="s">
        <v>144</v>
      </c>
      <c r="BM437" s="217" t="s">
        <v>579</v>
      </c>
    </row>
    <row r="438" s="13" customFormat="1">
      <c r="A438" s="13"/>
      <c r="B438" s="219"/>
      <c r="C438" s="220"/>
      <c r="D438" s="221" t="s">
        <v>146</v>
      </c>
      <c r="E438" s="222" t="s">
        <v>19</v>
      </c>
      <c r="F438" s="223" t="s">
        <v>580</v>
      </c>
      <c r="G438" s="220"/>
      <c r="H438" s="222" t="s">
        <v>19</v>
      </c>
      <c r="I438" s="224"/>
      <c r="J438" s="220"/>
      <c r="K438" s="220"/>
      <c r="L438" s="225"/>
      <c r="M438" s="226"/>
      <c r="N438" s="227"/>
      <c r="O438" s="227"/>
      <c r="P438" s="227"/>
      <c r="Q438" s="227"/>
      <c r="R438" s="227"/>
      <c r="S438" s="227"/>
      <c r="T438" s="22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29" t="s">
        <v>146</v>
      </c>
      <c r="AU438" s="229" t="s">
        <v>82</v>
      </c>
      <c r="AV438" s="13" t="s">
        <v>80</v>
      </c>
      <c r="AW438" s="13" t="s">
        <v>33</v>
      </c>
      <c r="AX438" s="13" t="s">
        <v>72</v>
      </c>
      <c r="AY438" s="229" t="s">
        <v>136</v>
      </c>
    </row>
    <row r="439" s="14" customFormat="1">
      <c r="A439" s="14"/>
      <c r="B439" s="230"/>
      <c r="C439" s="231"/>
      <c r="D439" s="221" t="s">
        <v>146</v>
      </c>
      <c r="E439" s="232" t="s">
        <v>19</v>
      </c>
      <c r="F439" s="233" t="s">
        <v>211</v>
      </c>
      <c r="G439" s="231"/>
      <c r="H439" s="234">
        <v>686.85000000000002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0" t="s">
        <v>146</v>
      </c>
      <c r="AU439" s="240" t="s">
        <v>82</v>
      </c>
      <c r="AV439" s="14" t="s">
        <v>82</v>
      </c>
      <c r="AW439" s="14" t="s">
        <v>33</v>
      </c>
      <c r="AX439" s="14" t="s">
        <v>72</v>
      </c>
      <c r="AY439" s="240" t="s">
        <v>136</v>
      </c>
    </row>
    <row r="440" s="14" customFormat="1">
      <c r="A440" s="14"/>
      <c r="B440" s="230"/>
      <c r="C440" s="231"/>
      <c r="D440" s="221" t="s">
        <v>146</v>
      </c>
      <c r="E440" s="232" t="s">
        <v>19</v>
      </c>
      <c r="F440" s="233" t="s">
        <v>212</v>
      </c>
      <c r="G440" s="231"/>
      <c r="H440" s="234">
        <v>57.649999999999999</v>
      </c>
      <c r="I440" s="235"/>
      <c r="J440" s="231"/>
      <c r="K440" s="231"/>
      <c r="L440" s="236"/>
      <c r="M440" s="237"/>
      <c r="N440" s="238"/>
      <c r="O440" s="238"/>
      <c r="P440" s="238"/>
      <c r="Q440" s="238"/>
      <c r="R440" s="238"/>
      <c r="S440" s="238"/>
      <c r="T440" s="23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0" t="s">
        <v>146</v>
      </c>
      <c r="AU440" s="240" t="s">
        <v>82</v>
      </c>
      <c r="AV440" s="14" t="s">
        <v>82</v>
      </c>
      <c r="AW440" s="14" t="s">
        <v>33</v>
      </c>
      <c r="AX440" s="14" t="s">
        <v>72</v>
      </c>
      <c r="AY440" s="240" t="s">
        <v>136</v>
      </c>
    </row>
    <row r="441" s="15" customFormat="1">
      <c r="A441" s="15"/>
      <c r="B441" s="241"/>
      <c r="C441" s="242"/>
      <c r="D441" s="221" t="s">
        <v>146</v>
      </c>
      <c r="E441" s="243" t="s">
        <v>19</v>
      </c>
      <c r="F441" s="244" t="s">
        <v>151</v>
      </c>
      <c r="G441" s="242"/>
      <c r="H441" s="245">
        <v>744.5</v>
      </c>
      <c r="I441" s="246"/>
      <c r="J441" s="242"/>
      <c r="K441" s="242"/>
      <c r="L441" s="247"/>
      <c r="M441" s="248"/>
      <c r="N441" s="249"/>
      <c r="O441" s="249"/>
      <c r="P441" s="249"/>
      <c r="Q441" s="249"/>
      <c r="R441" s="249"/>
      <c r="S441" s="249"/>
      <c r="T441" s="250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51" t="s">
        <v>146</v>
      </c>
      <c r="AU441" s="251" t="s">
        <v>82</v>
      </c>
      <c r="AV441" s="15" t="s">
        <v>144</v>
      </c>
      <c r="AW441" s="15" t="s">
        <v>33</v>
      </c>
      <c r="AX441" s="15" t="s">
        <v>80</v>
      </c>
      <c r="AY441" s="251" t="s">
        <v>136</v>
      </c>
    </row>
    <row r="442" s="2" customFormat="1" ht="24.15" customHeight="1">
      <c r="A442" s="40"/>
      <c r="B442" s="41"/>
      <c r="C442" s="206" t="s">
        <v>581</v>
      </c>
      <c r="D442" s="206" t="s">
        <v>139</v>
      </c>
      <c r="E442" s="207" t="s">
        <v>582</v>
      </c>
      <c r="F442" s="208" t="s">
        <v>583</v>
      </c>
      <c r="G442" s="209" t="s">
        <v>164</v>
      </c>
      <c r="H442" s="210">
        <v>546.70000000000005</v>
      </c>
      <c r="I442" s="211"/>
      <c r="J442" s="212">
        <f>ROUND(I442*H442,2)</f>
        <v>0</v>
      </c>
      <c r="K442" s="208" t="s">
        <v>143</v>
      </c>
      <c r="L442" s="46"/>
      <c r="M442" s="213" t="s">
        <v>19</v>
      </c>
      <c r="N442" s="214" t="s">
        <v>43</v>
      </c>
      <c r="O442" s="86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144</v>
      </c>
      <c r="AT442" s="217" t="s">
        <v>139</v>
      </c>
      <c r="AU442" s="217" t="s">
        <v>82</v>
      </c>
      <c r="AY442" s="19" t="s">
        <v>136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80</v>
      </c>
      <c r="BK442" s="218">
        <f>ROUND(I442*H442,2)</f>
        <v>0</v>
      </c>
      <c r="BL442" s="19" t="s">
        <v>144</v>
      </c>
      <c r="BM442" s="217" t="s">
        <v>584</v>
      </c>
    </row>
    <row r="443" s="13" customFormat="1">
      <c r="A443" s="13"/>
      <c r="B443" s="219"/>
      <c r="C443" s="220"/>
      <c r="D443" s="221" t="s">
        <v>146</v>
      </c>
      <c r="E443" s="222" t="s">
        <v>19</v>
      </c>
      <c r="F443" s="223" t="s">
        <v>325</v>
      </c>
      <c r="G443" s="220"/>
      <c r="H443" s="222" t="s">
        <v>19</v>
      </c>
      <c r="I443" s="224"/>
      <c r="J443" s="220"/>
      <c r="K443" s="220"/>
      <c r="L443" s="225"/>
      <c r="M443" s="226"/>
      <c r="N443" s="227"/>
      <c r="O443" s="227"/>
      <c r="P443" s="227"/>
      <c r="Q443" s="227"/>
      <c r="R443" s="227"/>
      <c r="S443" s="227"/>
      <c r="T443" s="22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29" t="s">
        <v>146</v>
      </c>
      <c r="AU443" s="229" t="s">
        <v>82</v>
      </c>
      <c r="AV443" s="13" t="s">
        <v>80</v>
      </c>
      <c r="AW443" s="13" t="s">
        <v>33</v>
      </c>
      <c r="AX443" s="13" t="s">
        <v>72</v>
      </c>
      <c r="AY443" s="229" t="s">
        <v>136</v>
      </c>
    </row>
    <row r="444" s="14" customFormat="1">
      <c r="A444" s="14"/>
      <c r="B444" s="230"/>
      <c r="C444" s="231"/>
      <c r="D444" s="221" t="s">
        <v>146</v>
      </c>
      <c r="E444" s="232" t="s">
        <v>19</v>
      </c>
      <c r="F444" s="233" t="s">
        <v>585</v>
      </c>
      <c r="G444" s="231"/>
      <c r="H444" s="234">
        <v>546.70000000000005</v>
      </c>
      <c r="I444" s="235"/>
      <c r="J444" s="231"/>
      <c r="K444" s="231"/>
      <c r="L444" s="236"/>
      <c r="M444" s="237"/>
      <c r="N444" s="238"/>
      <c r="O444" s="238"/>
      <c r="P444" s="238"/>
      <c r="Q444" s="238"/>
      <c r="R444" s="238"/>
      <c r="S444" s="238"/>
      <c r="T444" s="23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0" t="s">
        <v>146</v>
      </c>
      <c r="AU444" s="240" t="s">
        <v>82</v>
      </c>
      <c r="AV444" s="14" t="s">
        <v>82</v>
      </c>
      <c r="AW444" s="14" t="s">
        <v>33</v>
      </c>
      <c r="AX444" s="14" t="s">
        <v>80</v>
      </c>
      <c r="AY444" s="240" t="s">
        <v>136</v>
      </c>
    </row>
    <row r="445" s="2" customFormat="1" ht="24.15" customHeight="1">
      <c r="A445" s="40"/>
      <c r="B445" s="41"/>
      <c r="C445" s="206" t="s">
        <v>586</v>
      </c>
      <c r="D445" s="206" t="s">
        <v>139</v>
      </c>
      <c r="E445" s="207" t="s">
        <v>587</v>
      </c>
      <c r="F445" s="208" t="s">
        <v>588</v>
      </c>
      <c r="G445" s="209" t="s">
        <v>154</v>
      </c>
      <c r="H445" s="210">
        <v>122.52800000000001</v>
      </c>
      <c r="I445" s="211"/>
      <c r="J445" s="212">
        <f>ROUND(I445*H445,2)</f>
        <v>0</v>
      </c>
      <c r="K445" s="208" t="s">
        <v>143</v>
      </c>
      <c r="L445" s="46"/>
      <c r="M445" s="213" t="s">
        <v>19</v>
      </c>
      <c r="N445" s="214" t="s">
        <v>43</v>
      </c>
      <c r="O445" s="86"/>
      <c r="P445" s="215">
        <f>O445*H445</f>
        <v>0</v>
      </c>
      <c r="Q445" s="215">
        <v>0.00098999999999999999</v>
      </c>
      <c r="R445" s="215">
        <f>Q445*H445</f>
        <v>0.12130272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144</v>
      </c>
      <c r="AT445" s="217" t="s">
        <v>139</v>
      </c>
      <c r="AU445" s="217" t="s">
        <v>82</v>
      </c>
      <c r="AY445" s="19" t="s">
        <v>136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80</v>
      </c>
      <c r="BK445" s="218">
        <f>ROUND(I445*H445,2)</f>
        <v>0</v>
      </c>
      <c r="BL445" s="19" t="s">
        <v>144</v>
      </c>
      <c r="BM445" s="217" t="s">
        <v>589</v>
      </c>
    </row>
    <row r="446" s="13" customFormat="1">
      <c r="A446" s="13"/>
      <c r="B446" s="219"/>
      <c r="C446" s="220"/>
      <c r="D446" s="221" t="s">
        <v>146</v>
      </c>
      <c r="E446" s="222" t="s">
        <v>19</v>
      </c>
      <c r="F446" s="223" t="s">
        <v>325</v>
      </c>
      <c r="G446" s="220"/>
      <c r="H446" s="222" t="s">
        <v>19</v>
      </c>
      <c r="I446" s="224"/>
      <c r="J446" s="220"/>
      <c r="K446" s="220"/>
      <c r="L446" s="225"/>
      <c r="M446" s="226"/>
      <c r="N446" s="227"/>
      <c r="O446" s="227"/>
      <c r="P446" s="227"/>
      <c r="Q446" s="227"/>
      <c r="R446" s="227"/>
      <c r="S446" s="227"/>
      <c r="T446" s="22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29" t="s">
        <v>146</v>
      </c>
      <c r="AU446" s="229" t="s">
        <v>82</v>
      </c>
      <c r="AV446" s="13" t="s">
        <v>80</v>
      </c>
      <c r="AW446" s="13" t="s">
        <v>33</v>
      </c>
      <c r="AX446" s="13" t="s">
        <v>72</v>
      </c>
      <c r="AY446" s="229" t="s">
        <v>136</v>
      </c>
    </row>
    <row r="447" s="14" customFormat="1">
      <c r="A447" s="14"/>
      <c r="B447" s="230"/>
      <c r="C447" s="231"/>
      <c r="D447" s="221" t="s">
        <v>146</v>
      </c>
      <c r="E447" s="232" t="s">
        <v>19</v>
      </c>
      <c r="F447" s="233" t="s">
        <v>326</v>
      </c>
      <c r="G447" s="231"/>
      <c r="H447" s="234">
        <v>122.52800000000001</v>
      </c>
      <c r="I447" s="235"/>
      <c r="J447" s="231"/>
      <c r="K447" s="231"/>
      <c r="L447" s="236"/>
      <c r="M447" s="237"/>
      <c r="N447" s="238"/>
      <c r="O447" s="238"/>
      <c r="P447" s="238"/>
      <c r="Q447" s="238"/>
      <c r="R447" s="238"/>
      <c r="S447" s="238"/>
      <c r="T447" s="23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0" t="s">
        <v>146</v>
      </c>
      <c r="AU447" s="240" t="s">
        <v>82</v>
      </c>
      <c r="AV447" s="14" t="s">
        <v>82</v>
      </c>
      <c r="AW447" s="14" t="s">
        <v>33</v>
      </c>
      <c r="AX447" s="14" t="s">
        <v>80</v>
      </c>
      <c r="AY447" s="240" t="s">
        <v>136</v>
      </c>
    </row>
    <row r="448" s="2" customFormat="1" ht="24.15" customHeight="1">
      <c r="A448" s="40"/>
      <c r="B448" s="41"/>
      <c r="C448" s="206" t="s">
        <v>590</v>
      </c>
      <c r="D448" s="206" t="s">
        <v>139</v>
      </c>
      <c r="E448" s="207" t="s">
        <v>591</v>
      </c>
      <c r="F448" s="208" t="s">
        <v>592</v>
      </c>
      <c r="G448" s="209" t="s">
        <v>154</v>
      </c>
      <c r="H448" s="210">
        <v>122.52800000000001</v>
      </c>
      <c r="I448" s="211"/>
      <c r="J448" s="212">
        <f>ROUND(I448*H448,2)</f>
        <v>0</v>
      </c>
      <c r="K448" s="208" t="s">
        <v>143</v>
      </c>
      <c r="L448" s="46"/>
      <c r="M448" s="213" t="s">
        <v>19</v>
      </c>
      <c r="N448" s="214" t="s">
        <v>43</v>
      </c>
      <c r="O448" s="86"/>
      <c r="P448" s="215">
        <f>O448*H448</f>
        <v>0</v>
      </c>
      <c r="Q448" s="215">
        <v>0.00158</v>
      </c>
      <c r="R448" s="215">
        <f>Q448*H448</f>
        <v>0.19359424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144</v>
      </c>
      <c r="AT448" s="217" t="s">
        <v>139</v>
      </c>
      <c r="AU448" s="217" t="s">
        <v>82</v>
      </c>
      <c r="AY448" s="19" t="s">
        <v>136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80</v>
      </c>
      <c r="BK448" s="218">
        <f>ROUND(I448*H448,2)</f>
        <v>0</v>
      </c>
      <c r="BL448" s="19" t="s">
        <v>144</v>
      </c>
      <c r="BM448" s="217" t="s">
        <v>593</v>
      </c>
    </row>
    <row r="449" s="13" customFormat="1">
      <c r="A449" s="13"/>
      <c r="B449" s="219"/>
      <c r="C449" s="220"/>
      <c r="D449" s="221" t="s">
        <v>146</v>
      </c>
      <c r="E449" s="222" t="s">
        <v>19</v>
      </c>
      <c r="F449" s="223" t="s">
        <v>325</v>
      </c>
      <c r="G449" s="220"/>
      <c r="H449" s="222" t="s">
        <v>19</v>
      </c>
      <c r="I449" s="224"/>
      <c r="J449" s="220"/>
      <c r="K449" s="220"/>
      <c r="L449" s="225"/>
      <c r="M449" s="226"/>
      <c r="N449" s="227"/>
      <c r="O449" s="227"/>
      <c r="P449" s="227"/>
      <c r="Q449" s="227"/>
      <c r="R449" s="227"/>
      <c r="S449" s="227"/>
      <c r="T449" s="22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29" t="s">
        <v>146</v>
      </c>
      <c r="AU449" s="229" t="s">
        <v>82</v>
      </c>
      <c r="AV449" s="13" t="s">
        <v>80</v>
      </c>
      <c r="AW449" s="13" t="s">
        <v>33</v>
      </c>
      <c r="AX449" s="13" t="s">
        <v>72</v>
      </c>
      <c r="AY449" s="229" t="s">
        <v>136</v>
      </c>
    </row>
    <row r="450" s="14" customFormat="1">
      <c r="A450" s="14"/>
      <c r="B450" s="230"/>
      <c r="C450" s="231"/>
      <c r="D450" s="221" t="s">
        <v>146</v>
      </c>
      <c r="E450" s="232" t="s">
        <v>19</v>
      </c>
      <c r="F450" s="233" t="s">
        <v>326</v>
      </c>
      <c r="G450" s="231"/>
      <c r="H450" s="234">
        <v>122.52800000000001</v>
      </c>
      <c r="I450" s="235"/>
      <c r="J450" s="231"/>
      <c r="K450" s="231"/>
      <c r="L450" s="236"/>
      <c r="M450" s="237"/>
      <c r="N450" s="238"/>
      <c r="O450" s="238"/>
      <c r="P450" s="238"/>
      <c r="Q450" s="238"/>
      <c r="R450" s="238"/>
      <c r="S450" s="238"/>
      <c r="T450" s="23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0" t="s">
        <v>146</v>
      </c>
      <c r="AU450" s="240" t="s">
        <v>82</v>
      </c>
      <c r="AV450" s="14" t="s">
        <v>82</v>
      </c>
      <c r="AW450" s="14" t="s">
        <v>33</v>
      </c>
      <c r="AX450" s="14" t="s">
        <v>80</v>
      </c>
      <c r="AY450" s="240" t="s">
        <v>136</v>
      </c>
    </row>
    <row r="451" s="2" customFormat="1" ht="24.15" customHeight="1">
      <c r="A451" s="40"/>
      <c r="B451" s="41"/>
      <c r="C451" s="206" t="s">
        <v>594</v>
      </c>
      <c r="D451" s="206" t="s">
        <v>139</v>
      </c>
      <c r="E451" s="207" t="s">
        <v>595</v>
      </c>
      <c r="F451" s="208" t="s">
        <v>596</v>
      </c>
      <c r="G451" s="209" t="s">
        <v>154</v>
      </c>
      <c r="H451" s="210">
        <v>122.52800000000001</v>
      </c>
      <c r="I451" s="211"/>
      <c r="J451" s="212">
        <f>ROUND(I451*H451,2)</f>
        <v>0</v>
      </c>
      <c r="K451" s="208" t="s">
        <v>143</v>
      </c>
      <c r="L451" s="46"/>
      <c r="M451" s="213" t="s">
        <v>19</v>
      </c>
      <c r="N451" s="214" t="s">
        <v>43</v>
      </c>
      <c r="O451" s="86"/>
      <c r="P451" s="215">
        <f>O451*H451</f>
        <v>0</v>
      </c>
      <c r="Q451" s="215">
        <v>0.00050000000000000001</v>
      </c>
      <c r="R451" s="215">
        <f>Q451*H451</f>
        <v>0.061264000000000006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144</v>
      </c>
      <c r="AT451" s="217" t="s">
        <v>139</v>
      </c>
      <c r="AU451" s="217" t="s">
        <v>82</v>
      </c>
      <c r="AY451" s="19" t="s">
        <v>136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80</v>
      </c>
      <c r="BK451" s="218">
        <f>ROUND(I451*H451,2)</f>
        <v>0</v>
      </c>
      <c r="BL451" s="19" t="s">
        <v>144</v>
      </c>
      <c r="BM451" s="217" t="s">
        <v>597</v>
      </c>
    </row>
    <row r="452" s="13" customFormat="1">
      <c r="A452" s="13"/>
      <c r="B452" s="219"/>
      <c r="C452" s="220"/>
      <c r="D452" s="221" t="s">
        <v>146</v>
      </c>
      <c r="E452" s="222" t="s">
        <v>19</v>
      </c>
      <c r="F452" s="223" t="s">
        <v>325</v>
      </c>
      <c r="G452" s="220"/>
      <c r="H452" s="222" t="s">
        <v>19</v>
      </c>
      <c r="I452" s="224"/>
      <c r="J452" s="220"/>
      <c r="K452" s="220"/>
      <c r="L452" s="225"/>
      <c r="M452" s="226"/>
      <c r="N452" s="227"/>
      <c r="O452" s="227"/>
      <c r="P452" s="227"/>
      <c r="Q452" s="227"/>
      <c r="R452" s="227"/>
      <c r="S452" s="227"/>
      <c r="T452" s="22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29" t="s">
        <v>146</v>
      </c>
      <c r="AU452" s="229" t="s">
        <v>82</v>
      </c>
      <c r="AV452" s="13" t="s">
        <v>80</v>
      </c>
      <c r="AW452" s="13" t="s">
        <v>33</v>
      </c>
      <c r="AX452" s="13" t="s">
        <v>72</v>
      </c>
      <c r="AY452" s="229" t="s">
        <v>136</v>
      </c>
    </row>
    <row r="453" s="14" customFormat="1">
      <c r="A453" s="14"/>
      <c r="B453" s="230"/>
      <c r="C453" s="231"/>
      <c r="D453" s="221" t="s">
        <v>146</v>
      </c>
      <c r="E453" s="232" t="s">
        <v>19</v>
      </c>
      <c r="F453" s="233" t="s">
        <v>326</v>
      </c>
      <c r="G453" s="231"/>
      <c r="H453" s="234">
        <v>122.52800000000001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0" t="s">
        <v>146</v>
      </c>
      <c r="AU453" s="240" t="s">
        <v>82</v>
      </c>
      <c r="AV453" s="14" t="s">
        <v>82</v>
      </c>
      <c r="AW453" s="14" t="s">
        <v>33</v>
      </c>
      <c r="AX453" s="14" t="s">
        <v>80</v>
      </c>
      <c r="AY453" s="240" t="s">
        <v>136</v>
      </c>
    </row>
    <row r="454" s="12" customFormat="1" ht="20.88" customHeight="1">
      <c r="A454" s="12"/>
      <c r="B454" s="190"/>
      <c r="C454" s="191"/>
      <c r="D454" s="192" t="s">
        <v>71</v>
      </c>
      <c r="E454" s="204" t="s">
        <v>598</v>
      </c>
      <c r="F454" s="204" t="s">
        <v>599</v>
      </c>
      <c r="G454" s="191"/>
      <c r="H454" s="191"/>
      <c r="I454" s="194"/>
      <c r="J454" s="205">
        <f>BK454</f>
        <v>0</v>
      </c>
      <c r="K454" s="191"/>
      <c r="L454" s="196"/>
      <c r="M454" s="197"/>
      <c r="N454" s="198"/>
      <c r="O454" s="198"/>
      <c r="P454" s="199">
        <f>SUM(P455:P456)</f>
        <v>0</v>
      </c>
      <c r="Q454" s="198"/>
      <c r="R454" s="199">
        <f>SUM(R455:R456)</f>
        <v>0.10380499999999999</v>
      </c>
      <c r="S454" s="198"/>
      <c r="T454" s="200">
        <f>SUM(T455:T456)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01" t="s">
        <v>80</v>
      </c>
      <c r="AT454" s="202" t="s">
        <v>71</v>
      </c>
      <c r="AU454" s="202" t="s">
        <v>82</v>
      </c>
      <c r="AY454" s="201" t="s">
        <v>136</v>
      </c>
      <c r="BK454" s="203">
        <f>SUM(BK455:BK456)</f>
        <v>0</v>
      </c>
    </row>
    <row r="455" s="2" customFormat="1" ht="37.8" customHeight="1">
      <c r="A455" s="40"/>
      <c r="B455" s="41"/>
      <c r="C455" s="206" t="s">
        <v>600</v>
      </c>
      <c r="D455" s="206" t="s">
        <v>139</v>
      </c>
      <c r="E455" s="207" t="s">
        <v>601</v>
      </c>
      <c r="F455" s="208" t="s">
        <v>602</v>
      </c>
      <c r="G455" s="209" t="s">
        <v>154</v>
      </c>
      <c r="H455" s="210">
        <v>798.5</v>
      </c>
      <c r="I455" s="211"/>
      <c r="J455" s="212">
        <f>ROUND(I455*H455,2)</f>
        <v>0</v>
      </c>
      <c r="K455" s="208" t="s">
        <v>143</v>
      </c>
      <c r="L455" s="46"/>
      <c r="M455" s="213" t="s">
        <v>19</v>
      </c>
      <c r="N455" s="214" t="s">
        <v>43</v>
      </c>
      <c r="O455" s="86"/>
      <c r="P455" s="215">
        <f>O455*H455</f>
        <v>0</v>
      </c>
      <c r="Q455" s="215">
        <v>0.00012999999999999999</v>
      </c>
      <c r="R455" s="215">
        <f>Q455*H455</f>
        <v>0.10380499999999999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144</v>
      </c>
      <c r="AT455" s="217" t="s">
        <v>139</v>
      </c>
      <c r="AU455" s="217" t="s">
        <v>137</v>
      </c>
      <c r="AY455" s="19" t="s">
        <v>136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80</v>
      </c>
      <c r="BK455" s="218">
        <f>ROUND(I455*H455,2)</f>
        <v>0</v>
      </c>
      <c r="BL455" s="19" t="s">
        <v>144</v>
      </c>
      <c r="BM455" s="217" t="s">
        <v>603</v>
      </c>
    </row>
    <row r="456" s="14" customFormat="1">
      <c r="A456" s="14"/>
      <c r="B456" s="230"/>
      <c r="C456" s="231"/>
      <c r="D456" s="221" t="s">
        <v>146</v>
      </c>
      <c r="E456" s="232" t="s">
        <v>19</v>
      </c>
      <c r="F456" s="233" t="s">
        <v>604</v>
      </c>
      <c r="G456" s="231"/>
      <c r="H456" s="234">
        <v>798.5</v>
      </c>
      <c r="I456" s="235"/>
      <c r="J456" s="231"/>
      <c r="K456" s="231"/>
      <c r="L456" s="236"/>
      <c r="M456" s="237"/>
      <c r="N456" s="238"/>
      <c r="O456" s="238"/>
      <c r="P456" s="238"/>
      <c r="Q456" s="238"/>
      <c r="R456" s="238"/>
      <c r="S456" s="238"/>
      <c r="T456" s="23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0" t="s">
        <v>146</v>
      </c>
      <c r="AU456" s="240" t="s">
        <v>137</v>
      </c>
      <c r="AV456" s="14" t="s">
        <v>82</v>
      </c>
      <c r="AW456" s="14" t="s">
        <v>33</v>
      </c>
      <c r="AX456" s="14" t="s">
        <v>80</v>
      </c>
      <c r="AY456" s="240" t="s">
        <v>136</v>
      </c>
    </row>
    <row r="457" s="12" customFormat="1" ht="22.8" customHeight="1">
      <c r="A457" s="12"/>
      <c r="B457" s="190"/>
      <c r="C457" s="191"/>
      <c r="D457" s="192" t="s">
        <v>71</v>
      </c>
      <c r="E457" s="204" t="s">
        <v>605</v>
      </c>
      <c r="F457" s="204" t="s">
        <v>606</v>
      </c>
      <c r="G457" s="191"/>
      <c r="H457" s="191"/>
      <c r="I457" s="194"/>
      <c r="J457" s="205">
        <f>BK457</f>
        <v>0</v>
      </c>
      <c r="K457" s="191"/>
      <c r="L457" s="196"/>
      <c r="M457" s="197"/>
      <c r="N457" s="198"/>
      <c r="O457" s="198"/>
      <c r="P457" s="199">
        <f>SUM(P458:P556)</f>
        <v>0</v>
      </c>
      <c r="Q457" s="198"/>
      <c r="R457" s="199">
        <f>SUM(R458:R556)</f>
        <v>0</v>
      </c>
      <c r="S457" s="198"/>
      <c r="T457" s="200">
        <f>SUM(T458:T556)</f>
        <v>444.78310200000004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1" t="s">
        <v>80</v>
      </c>
      <c r="AT457" s="202" t="s">
        <v>71</v>
      </c>
      <c r="AU457" s="202" t="s">
        <v>80</v>
      </c>
      <c r="AY457" s="201" t="s">
        <v>136</v>
      </c>
      <c r="BK457" s="203">
        <f>SUM(BK458:BK556)</f>
        <v>0</v>
      </c>
    </row>
    <row r="458" s="2" customFormat="1" ht="37.8" customHeight="1">
      <c r="A458" s="40"/>
      <c r="B458" s="41"/>
      <c r="C458" s="206" t="s">
        <v>607</v>
      </c>
      <c r="D458" s="206" t="s">
        <v>139</v>
      </c>
      <c r="E458" s="207" t="s">
        <v>608</v>
      </c>
      <c r="F458" s="208" t="s">
        <v>609</v>
      </c>
      <c r="G458" s="209" t="s">
        <v>154</v>
      </c>
      <c r="H458" s="210">
        <v>663.47799999999995</v>
      </c>
      <c r="I458" s="211"/>
      <c r="J458" s="212">
        <f>ROUND(I458*H458,2)</f>
        <v>0</v>
      </c>
      <c r="K458" s="208" t="s">
        <v>143</v>
      </c>
      <c r="L458" s="46"/>
      <c r="M458" s="213" t="s">
        <v>19</v>
      </c>
      <c r="N458" s="214" t="s">
        <v>43</v>
      </c>
      <c r="O458" s="86"/>
      <c r="P458" s="215">
        <f>O458*H458</f>
        <v>0</v>
      </c>
      <c r="Q458" s="215">
        <v>0</v>
      </c>
      <c r="R458" s="215">
        <f>Q458*H458</f>
        <v>0</v>
      </c>
      <c r="S458" s="215">
        <v>0.26100000000000001</v>
      </c>
      <c r="T458" s="216">
        <f>S458*H458</f>
        <v>173.16775799999999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144</v>
      </c>
      <c r="AT458" s="217" t="s">
        <v>139</v>
      </c>
      <c r="AU458" s="217" t="s">
        <v>82</v>
      </c>
      <c r="AY458" s="19" t="s">
        <v>136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80</v>
      </c>
      <c r="BK458" s="218">
        <f>ROUND(I458*H458,2)</f>
        <v>0</v>
      </c>
      <c r="BL458" s="19" t="s">
        <v>144</v>
      </c>
      <c r="BM458" s="217" t="s">
        <v>610</v>
      </c>
    </row>
    <row r="459" s="13" customFormat="1">
      <c r="A459" s="13"/>
      <c r="B459" s="219"/>
      <c r="C459" s="220"/>
      <c r="D459" s="221" t="s">
        <v>146</v>
      </c>
      <c r="E459" s="222" t="s">
        <v>19</v>
      </c>
      <c r="F459" s="223" t="s">
        <v>611</v>
      </c>
      <c r="G459" s="220"/>
      <c r="H459" s="222" t="s">
        <v>19</v>
      </c>
      <c r="I459" s="224"/>
      <c r="J459" s="220"/>
      <c r="K459" s="220"/>
      <c r="L459" s="225"/>
      <c r="M459" s="226"/>
      <c r="N459" s="227"/>
      <c r="O459" s="227"/>
      <c r="P459" s="227"/>
      <c r="Q459" s="227"/>
      <c r="R459" s="227"/>
      <c r="S459" s="227"/>
      <c r="T459" s="22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29" t="s">
        <v>146</v>
      </c>
      <c r="AU459" s="229" t="s">
        <v>82</v>
      </c>
      <c r="AV459" s="13" t="s">
        <v>80</v>
      </c>
      <c r="AW459" s="13" t="s">
        <v>33</v>
      </c>
      <c r="AX459" s="13" t="s">
        <v>72</v>
      </c>
      <c r="AY459" s="229" t="s">
        <v>136</v>
      </c>
    </row>
    <row r="460" s="14" customFormat="1">
      <c r="A460" s="14"/>
      <c r="B460" s="230"/>
      <c r="C460" s="231"/>
      <c r="D460" s="221" t="s">
        <v>146</v>
      </c>
      <c r="E460" s="232" t="s">
        <v>19</v>
      </c>
      <c r="F460" s="233" t="s">
        <v>612</v>
      </c>
      <c r="G460" s="231"/>
      <c r="H460" s="234">
        <v>92.289000000000001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0" t="s">
        <v>146</v>
      </c>
      <c r="AU460" s="240" t="s">
        <v>82</v>
      </c>
      <c r="AV460" s="14" t="s">
        <v>82</v>
      </c>
      <c r="AW460" s="14" t="s">
        <v>33</v>
      </c>
      <c r="AX460" s="14" t="s">
        <v>72</v>
      </c>
      <c r="AY460" s="240" t="s">
        <v>136</v>
      </c>
    </row>
    <row r="461" s="14" customFormat="1">
      <c r="A461" s="14"/>
      <c r="B461" s="230"/>
      <c r="C461" s="231"/>
      <c r="D461" s="221" t="s">
        <v>146</v>
      </c>
      <c r="E461" s="232" t="s">
        <v>19</v>
      </c>
      <c r="F461" s="233" t="s">
        <v>613</v>
      </c>
      <c r="G461" s="231"/>
      <c r="H461" s="234">
        <v>13.831</v>
      </c>
      <c r="I461" s="235"/>
      <c r="J461" s="231"/>
      <c r="K461" s="231"/>
      <c r="L461" s="236"/>
      <c r="M461" s="237"/>
      <c r="N461" s="238"/>
      <c r="O461" s="238"/>
      <c r="P461" s="238"/>
      <c r="Q461" s="238"/>
      <c r="R461" s="238"/>
      <c r="S461" s="238"/>
      <c r="T461" s="23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0" t="s">
        <v>146</v>
      </c>
      <c r="AU461" s="240" t="s">
        <v>82</v>
      </c>
      <c r="AV461" s="14" t="s">
        <v>82</v>
      </c>
      <c r="AW461" s="14" t="s">
        <v>33</v>
      </c>
      <c r="AX461" s="14" t="s">
        <v>72</v>
      </c>
      <c r="AY461" s="240" t="s">
        <v>136</v>
      </c>
    </row>
    <row r="462" s="14" customFormat="1">
      <c r="A462" s="14"/>
      <c r="B462" s="230"/>
      <c r="C462" s="231"/>
      <c r="D462" s="221" t="s">
        <v>146</v>
      </c>
      <c r="E462" s="232" t="s">
        <v>19</v>
      </c>
      <c r="F462" s="233" t="s">
        <v>614</v>
      </c>
      <c r="G462" s="231"/>
      <c r="H462" s="234">
        <v>470.41800000000001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0" t="s">
        <v>146</v>
      </c>
      <c r="AU462" s="240" t="s">
        <v>82</v>
      </c>
      <c r="AV462" s="14" t="s">
        <v>82</v>
      </c>
      <c r="AW462" s="14" t="s">
        <v>33</v>
      </c>
      <c r="AX462" s="14" t="s">
        <v>72</v>
      </c>
      <c r="AY462" s="240" t="s">
        <v>136</v>
      </c>
    </row>
    <row r="463" s="14" customFormat="1">
      <c r="A463" s="14"/>
      <c r="B463" s="230"/>
      <c r="C463" s="231"/>
      <c r="D463" s="221" t="s">
        <v>146</v>
      </c>
      <c r="E463" s="232" t="s">
        <v>19</v>
      </c>
      <c r="F463" s="233" t="s">
        <v>615</v>
      </c>
      <c r="G463" s="231"/>
      <c r="H463" s="234">
        <v>86.939999999999998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0" t="s">
        <v>146</v>
      </c>
      <c r="AU463" s="240" t="s">
        <v>82</v>
      </c>
      <c r="AV463" s="14" t="s">
        <v>82</v>
      </c>
      <c r="AW463" s="14" t="s">
        <v>33</v>
      </c>
      <c r="AX463" s="14" t="s">
        <v>72</v>
      </c>
      <c r="AY463" s="240" t="s">
        <v>136</v>
      </c>
    </row>
    <row r="464" s="15" customFormat="1">
      <c r="A464" s="15"/>
      <c r="B464" s="241"/>
      <c r="C464" s="242"/>
      <c r="D464" s="221" t="s">
        <v>146</v>
      </c>
      <c r="E464" s="243" t="s">
        <v>19</v>
      </c>
      <c r="F464" s="244" t="s">
        <v>151</v>
      </c>
      <c r="G464" s="242"/>
      <c r="H464" s="245">
        <v>663.47799999999995</v>
      </c>
      <c r="I464" s="246"/>
      <c r="J464" s="242"/>
      <c r="K464" s="242"/>
      <c r="L464" s="247"/>
      <c r="M464" s="248"/>
      <c r="N464" s="249"/>
      <c r="O464" s="249"/>
      <c r="P464" s="249"/>
      <c r="Q464" s="249"/>
      <c r="R464" s="249"/>
      <c r="S464" s="249"/>
      <c r="T464" s="25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1" t="s">
        <v>146</v>
      </c>
      <c r="AU464" s="251" t="s">
        <v>82</v>
      </c>
      <c r="AV464" s="15" t="s">
        <v>144</v>
      </c>
      <c r="AW464" s="15" t="s">
        <v>33</v>
      </c>
      <c r="AX464" s="15" t="s">
        <v>80</v>
      </c>
      <c r="AY464" s="251" t="s">
        <v>136</v>
      </c>
    </row>
    <row r="465" s="2" customFormat="1" ht="37.8" customHeight="1">
      <c r="A465" s="40"/>
      <c r="B465" s="41"/>
      <c r="C465" s="206" t="s">
        <v>616</v>
      </c>
      <c r="D465" s="206" t="s">
        <v>139</v>
      </c>
      <c r="E465" s="207" t="s">
        <v>617</v>
      </c>
      <c r="F465" s="208" t="s">
        <v>618</v>
      </c>
      <c r="G465" s="209" t="s">
        <v>142</v>
      </c>
      <c r="H465" s="210">
        <v>0.188</v>
      </c>
      <c r="I465" s="211"/>
      <c r="J465" s="212">
        <f>ROUND(I465*H465,2)</f>
        <v>0</v>
      </c>
      <c r="K465" s="208" t="s">
        <v>143</v>
      </c>
      <c r="L465" s="46"/>
      <c r="M465" s="213" t="s">
        <v>19</v>
      </c>
      <c r="N465" s="214" t="s">
        <v>43</v>
      </c>
      <c r="O465" s="86"/>
      <c r="P465" s="215">
        <f>O465*H465</f>
        <v>0</v>
      </c>
      <c r="Q465" s="215">
        <v>0</v>
      </c>
      <c r="R465" s="215">
        <f>Q465*H465</f>
        <v>0</v>
      </c>
      <c r="S465" s="215">
        <v>1.244</v>
      </c>
      <c r="T465" s="216">
        <f>S465*H465</f>
        <v>0.233872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7" t="s">
        <v>144</v>
      </c>
      <c r="AT465" s="217" t="s">
        <v>139</v>
      </c>
      <c r="AU465" s="217" t="s">
        <v>82</v>
      </c>
      <c r="AY465" s="19" t="s">
        <v>136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9" t="s">
        <v>80</v>
      </c>
      <c r="BK465" s="218">
        <f>ROUND(I465*H465,2)</f>
        <v>0</v>
      </c>
      <c r="BL465" s="19" t="s">
        <v>144</v>
      </c>
      <c r="BM465" s="217" t="s">
        <v>619</v>
      </c>
    </row>
    <row r="466" s="13" customFormat="1">
      <c r="A466" s="13"/>
      <c r="B466" s="219"/>
      <c r="C466" s="220"/>
      <c r="D466" s="221" t="s">
        <v>146</v>
      </c>
      <c r="E466" s="222" t="s">
        <v>19</v>
      </c>
      <c r="F466" s="223" t="s">
        <v>620</v>
      </c>
      <c r="G466" s="220"/>
      <c r="H466" s="222" t="s">
        <v>19</v>
      </c>
      <c r="I466" s="224"/>
      <c r="J466" s="220"/>
      <c r="K466" s="220"/>
      <c r="L466" s="225"/>
      <c r="M466" s="226"/>
      <c r="N466" s="227"/>
      <c r="O466" s="227"/>
      <c r="P466" s="227"/>
      <c r="Q466" s="227"/>
      <c r="R466" s="227"/>
      <c r="S466" s="227"/>
      <c r="T466" s="22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29" t="s">
        <v>146</v>
      </c>
      <c r="AU466" s="229" t="s">
        <v>82</v>
      </c>
      <c r="AV466" s="13" t="s">
        <v>80</v>
      </c>
      <c r="AW466" s="13" t="s">
        <v>33</v>
      </c>
      <c r="AX466" s="13" t="s">
        <v>72</v>
      </c>
      <c r="AY466" s="229" t="s">
        <v>136</v>
      </c>
    </row>
    <row r="467" s="14" customFormat="1">
      <c r="A467" s="14"/>
      <c r="B467" s="230"/>
      <c r="C467" s="231"/>
      <c r="D467" s="221" t="s">
        <v>146</v>
      </c>
      <c r="E467" s="232" t="s">
        <v>19</v>
      </c>
      <c r="F467" s="233" t="s">
        <v>621</v>
      </c>
      <c r="G467" s="231"/>
      <c r="H467" s="234">
        <v>0.188</v>
      </c>
      <c r="I467" s="235"/>
      <c r="J467" s="231"/>
      <c r="K467" s="231"/>
      <c r="L467" s="236"/>
      <c r="M467" s="237"/>
      <c r="N467" s="238"/>
      <c r="O467" s="238"/>
      <c r="P467" s="238"/>
      <c r="Q467" s="238"/>
      <c r="R467" s="238"/>
      <c r="S467" s="238"/>
      <c r="T467" s="23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0" t="s">
        <v>146</v>
      </c>
      <c r="AU467" s="240" t="s">
        <v>82</v>
      </c>
      <c r="AV467" s="14" t="s">
        <v>82</v>
      </c>
      <c r="AW467" s="14" t="s">
        <v>33</v>
      </c>
      <c r="AX467" s="14" t="s">
        <v>80</v>
      </c>
      <c r="AY467" s="240" t="s">
        <v>136</v>
      </c>
    </row>
    <row r="468" s="2" customFormat="1" ht="24.15" customHeight="1">
      <c r="A468" s="40"/>
      <c r="B468" s="41"/>
      <c r="C468" s="206" t="s">
        <v>622</v>
      </c>
      <c r="D468" s="206" t="s">
        <v>139</v>
      </c>
      <c r="E468" s="207" t="s">
        <v>623</v>
      </c>
      <c r="F468" s="208" t="s">
        <v>624</v>
      </c>
      <c r="G468" s="209" t="s">
        <v>187</v>
      </c>
      <c r="H468" s="210">
        <v>21.065999999999999</v>
      </c>
      <c r="I468" s="211"/>
      <c r="J468" s="212">
        <f>ROUND(I468*H468,2)</f>
        <v>0</v>
      </c>
      <c r="K468" s="208" t="s">
        <v>143</v>
      </c>
      <c r="L468" s="46"/>
      <c r="M468" s="213" t="s">
        <v>19</v>
      </c>
      <c r="N468" s="214" t="s">
        <v>43</v>
      </c>
      <c r="O468" s="86"/>
      <c r="P468" s="215">
        <f>O468*H468</f>
        <v>0</v>
      </c>
      <c r="Q468" s="215">
        <v>0</v>
      </c>
      <c r="R468" s="215">
        <f>Q468*H468</f>
        <v>0</v>
      </c>
      <c r="S468" s="215">
        <v>2.2000000000000002</v>
      </c>
      <c r="T468" s="216">
        <f>S468*H468</f>
        <v>46.345199999999998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144</v>
      </c>
      <c r="AT468" s="217" t="s">
        <v>139</v>
      </c>
      <c r="AU468" s="217" t="s">
        <v>82</v>
      </c>
      <c r="AY468" s="19" t="s">
        <v>136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80</v>
      </c>
      <c r="BK468" s="218">
        <f>ROUND(I468*H468,2)</f>
        <v>0</v>
      </c>
      <c r="BL468" s="19" t="s">
        <v>144</v>
      </c>
      <c r="BM468" s="217" t="s">
        <v>625</v>
      </c>
    </row>
    <row r="469" s="13" customFormat="1">
      <c r="A469" s="13"/>
      <c r="B469" s="219"/>
      <c r="C469" s="220"/>
      <c r="D469" s="221" t="s">
        <v>146</v>
      </c>
      <c r="E469" s="222" t="s">
        <v>19</v>
      </c>
      <c r="F469" s="223" t="s">
        <v>626</v>
      </c>
      <c r="G469" s="220"/>
      <c r="H469" s="222" t="s">
        <v>19</v>
      </c>
      <c r="I469" s="224"/>
      <c r="J469" s="220"/>
      <c r="K469" s="220"/>
      <c r="L469" s="225"/>
      <c r="M469" s="226"/>
      <c r="N469" s="227"/>
      <c r="O469" s="227"/>
      <c r="P469" s="227"/>
      <c r="Q469" s="227"/>
      <c r="R469" s="227"/>
      <c r="S469" s="227"/>
      <c r="T469" s="22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29" t="s">
        <v>146</v>
      </c>
      <c r="AU469" s="229" t="s">
        <v>82</v>
      </c>
      <c r="AV469" s="13" t="s">
        <v>80</v>
      </c>
      <c r="AW469" s="13" t="s">
        <v>33</v>
      </c>
      <c r="AX469" s="13" t="s">
        <v>72</v>
      </c>
      <c r="AY469" s="229" t="s">
        <v>136</v>
      </c>
    </row>
    <row r="470" s="13" customFormat="1">
      <c r="A470" s="13"/>
      <c r="B470" s="219"/>
      <c r="C470" s="220"/>
      <c r="D470" s="221" t="s">
        <v>146</v>
      </c>
      <c r="E470" s="222" t="s">
        <v>19</v>
      </c>
      <c r="F470" s="223" t="s">
        <v>627</v>
      </c>
      <c r="G470" s="220"/>
      <c r="H470" s="222" t="s">
        <v>19</v>
      </c>
      <c r="I470" s="224"/>
      <c r="J470" s="220"/>
      <c r="K470" s="220"/>
      <c r="L470" s="225"/>
      <c r="M470" s="226"/>
      <c r="N470" s="227"/>
      <c r="O470" s="227"/>
      <c r="P470" s="227"/>
      <c r="Q470" s="227"/>
      <c r="R470" s="227"/>
      <c r="S470" s="227"/>
      <c r="T470" s="22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29" t="s">
        <v>146</v>
      </c>
      <c r="AU470" s="229" t="s">
        <v>82</v>
      </c>
      <c r="AV470" s="13" t="s">
        <v>80</v>
      </c>
      <c r="AW470" s="13" t="s">
        <v>33</v>
      </c>
      <c r="AX470" s="13" t="s">
        <v>72</v>
      </c>
      <c r="AY470" s="229" t="s">
        <v>136</v>
      </c>
    </row>
    <row r="471" s="14" customFormat="1">
      <c r="A471" s="14"/>
      <c r="B471" s="230"/>
      <c r="C471" s="231"/>
      <c r="D471" s="221" t="s">
        <v>146</v>
      </c>
      <c r="E471" s="232" t="s">
        <v>19</v>
      </c>
      <c r="F471" s="233" t="s">
        <v>628</v>
      </c>
      <c r="G471" s="231"/>
      <c r="H471" s="234">
        <v>5.5019999999999998</v>
      </c>
      <c r="I471" s="235"/>
      <c r="J471" s="231"/>
      <c r="K471" s="231"/>
      <c r="L471" s="236"/>
      <c r="M471" s="237"/>
      <c r="N471" s="238"/>
      <c r="O471" s="238"/>
      <c r="P471" s="238"/>
      <c r="Q471" s="238"/>
      <c r="R471" s="238"/>
      <c r="S471" s="238"/>
      <c r="T471" s="23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0" t="s">
        <v>146</v>
      </c>
      <c r="AU471" s="240" t="s">
        <v>82</v>
      </c>
      <c r="AV471" s="14" t="s">
        <v>82</v>
      </c>
      <c r="AW471" s="14" t="s">
        <v>33</v>
      </c>
      <c r="AX471" s="14" t="s">
        <v>72</v>
      </c>
      <c r="AY471" s="240" t="s">
        <v>136</v>
      </c>
    </row>
    <row r="472" s="14" customFormat="1">
      <c r="A472" s="14"/>
      <c r="B472" s="230"/>
      <c r="C472" s="231"/>
      <c r="D472" s="221" t="s">
        <v>146</v>
      </c>
      <c r="E472" s="232" t="s">
        <v>19</v>
      </c>
      <c r="F472" s="233" t="s">
        <v>629</v>
      </c>
      <c r="G472" s="231"/>
      <c r="H472" s="234">
        <v>0.23999999999999999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0" t="s">
        <v>146</v>
      </c>
      <c r="AU472" s="240" t="s">
        <v>82</v>
      </c>
      <c r="AV472" s="14" t="s">
        <v>82</v>
      </c>
      <c r="AW472" s="14" t="s">
        <v>33</v>
      </c>
      <c r="AX472" s="14" t="s">
        <v>72</v>
      </c>
      <c r="AY472" s="240" t="s">
        <v>136</v>
      </c>
    </row>
    <row r="473" s="13" customFormat="1">
      <c r="A473" s="13"/>
      <c r="B473" s="219"/>
      <c r="C473" s="220"/>
      <c r="D473" s="221" t="s">
        <v>146</v>
      </c>
      <c r="E473" s="222" t="s">
        <v>19</v>
      </c>
      <c r="F473" s="223" t="s">
        <v>630</v>
      </c>
      <c r="G473" s="220"/>
      <c r="H473" s="222" t="s">
        <v>19</v>
      </c>
      <c r="I473" s="224"/>
      <c r="J473" s="220"/>
      <c r="K473" s="220"/>
      <c r="L473" s="225"/>
      <c r="M473" s="226"/>
      <c r="N473" s="227"/>
      <c r="O473" s="227"/>
      <c r="P473" s="227"/>
      <c r="Q473" s="227"/>
      <c r="R473" s="227"/>
      <c r="S473" s="227"/>
      <c r="T473" s="22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29" t="s">
        <v>146</v>
      </c>
      <c r="AU473" s="229" t="s">
        <v>82</v>
      </c>
      <c r="AV473" s="13" t="s">
        <v>80</v>
      </c>
      <c r="AW473" s="13" t="s">
        <v>33</v>
      </c>
      <c r="AX473" s="13" t="s">
        <v>72</v>
      </c>
      <c r="AY473" s="229" t="s">
        <v>136</v>
      </c>
    </row>
    <row r="474" s="14" customFormat="1">
      <c r="A474" s="14"/>
      <c r="B474" s="230"/>
      <c r="C474" s="231"/>
      <c r="D474" s="221" t="s">
        <v>146</v>
      </c>
      <c r="E474" s="232" t="s">
        <v>19</v>
      </c>
      <c r="F474" s="233" t="s">
        <v>631</v>
      </c>
      <c r="G474" s="231"/>
      <c r="H474" s="234">
        <v>11.417</v>
      </c>
      <c r="I474" s="235"/>
      <c r="J474" s="231"/>
      <c r="K474" s="231"/>
      <c r="L474" s="236"/>
      <c r="M474" s="237"/>
      <c r="N474" s="238"/>
      <c r="O474" s="238"/>
      <c r="P474" s="238"/>
      <c r="Q474" s="238"/>
      <c r="R474" s="238"/>
      <c r="S474" s="238"/>
      <c r="T474" s="23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0" t="s">
        <v>146</v>
      </c>
      <c r="AU474" s="240" t="s">
        <v>82</v>
      </c>
      <c r="AV474" s="14" t="s">
        <v>82</v>
      </c>
      <c r="AW474" s="14" t="s">
        <v>33</v>
      </c>
      <c r="AX474" s="14" t="s">
        <v>72</v>
      </c>
      <c r="AY474" s="240" t="s">
        <v>136</v>
      </c>
    </row>
    <row r="475" s="14" customFormat="1">
      <c r="A475" s="14"/>
      <c r="B475" s="230"/>
      <c r="C475" s="231"/>
      <c r="D475" s="221" t="s">
        <v>146</v>
      </c>
      <c r="E475" s="232" t="s">
        <v>19</v>
      </c>
      <c r="F475" s="233" t="s">
        <v>632</v>
      </c>
      <c r="G475" s="231"/>
      <c r="H475" s="234">
        <v>0.24299999999999999</v>
      </c>
      <c r="I475" s="235"/>
      <c r="J475" s="231"/>
      <c r="K475" s="231"/>
      <c r="L475" s="236"/>
      <c r="M475" s="237"/>
      <c r="N475" s="238"/>
      <c r="O475" s="238"/>
      <c r="P475" s="238"/>
      <c r="Q475" s="238"/>
      <c r="R475" s="238"/>
      <c r="S475" s="238"/>
      <c r="T475" s="23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0" t="s">
        <v>146</v>
      </c>
      <c r="AU475" s="240" t="s">
        <v>82</v>
      </c>
      <c r="AV475" s="14" t="s">
        <v>82</v>
      </c>
      <c r="AW475" s="14" t="s">
        <v>33</v>
      </c>
      <c r="AX475" s="14" t="s">
        <v>72</v>
      </c>
      <c r="AY475" s="240" t="s">
        <v>136</v>
      </c>
    </row>
    <row r="476" s="14" customFormat="1">
      <c r="A476" s="14"/>
      <c r="B476" s="230"/>
      <c r="C476" s="231"/>
      <c r="D476" s="221" t="s">
        <v>146</v>
      </c>
      <c r="E476" s="232" t="s">
        <v>19</v>
      </c>
      <c r="F476" s="233" t="s">
        <v>633</v>
      </c>
      <c r="G476" s="231"/>
      <c r="H476" s="234">
        <v>0.56699999999999995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0" t="s">
        <v>146</v>
      </c>
      <c r="AU476" s="240" t="s">
        <v>82</v>
      </c>
      <c r="AV476" s="14" t="s">
        <v>82</v>
      </c>
      <c r="AW476" s="14" t="s">
        <v>33</v>
      </c>
      <c r="AX476" s="14" t="s">
        <v>72</v>
      </c>
      <c r="AY476" s="240" t="s">
        <v>136</v>
      </c>
    </row>
    <row r="477" s="14" customFormat="1">
      <c r="A477" s="14"/>
      <c r="B477" s="230"/>
      <c r="C477" s="231"/>
      <c r="D477" s="221" t="s">
        <v>146</v>
      </c>
      <c r="E477" s="232" t="s">
        <v>19</v>
      </c>
      <c r="F477" s="233" t="s">
        <v>634</v>
      </c>
      <c r="G477" s="231"/>
      <c r="H477" s="234">
        <v>0.39500000000000002</v>
      </c>
      <c r="I477" s="235"/>
      <c r="J477" s="231"/>
      <c r="K477" s="231"/>
      <c r="L477" s="236"/>
      <c r="M477" s="237"/>
      <c r="N477" s="238"/>
      <c r="O477" s="238"/>
      <c r="P477" s="238"/>
      <c r="Q477" s="238"/>
      <c r="R477" s="238"/>
      <c r="S477" s="238"/>
      <c r="T477" s="23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0" t="s">
        <v>146</v>
      </c>
      <c r="AU477" s="240" t="s">
        <v>82</v>
      </c>
      <c r="AV477" s="14" t="s">
        <v>82</v>
      </c>
      <c r="AW477" s="14" t="s">
        <v>33</v>
      </c>
      <c r="AX477" s="14" t="s">
        <v>72</v>
      </c>
      <c r="AY477" s="240" t="s">
        <v>136</v>
      </c>
    </row>
    <row r="478" s="14" customFormat="1">
      <c r="A478" s="14"/>
      <c r="B478" s="230"/>
      <c r="C478" s="231"/>
      <c r="D478" s="221" t="s">
        <v>146</v>
      </c>
      <c r="E478" s="232" t="s">
        <v>19</v>
      </c>
      <c r="F478" s="233" t="s">
        <v>635</v>
      </c>
      <c r="G478" s="231"/>
      <c r="H478" s="234">
        <v>0.40999999999999998</v>
      </c>
      <c r="I478" s="235"/>
      <c r="J478" s="231"/>
      <c r="K478" s="231"/>
      <c r="L478" s="236"/>
      <c r="M478" s="237"/>
      <c r="N478" s="238"/>
      <c r="O478" s="238"/>
      <c r="P478" s="238"/>
      <c r="Q478" s="238"/>
      <c r="R478" s="238"/>
      <c r="S478" s="238"/>
      <c r="T478" s="23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0" t="s">
        <v>146</v>
      </c>
      <c r="AU478" s="240" t="s">
        <v>82</v>
      </c>
      <c r="AV478" s="14" t="s">
        <v>82</v>
      </c>
      <c r="AW478" s="14" t="s">
        <v>33</v>
      </c>
      <c r="AX478" s="14" t="s">
        <v>72</v>
      </c>
      <c r="AY478" s="240" t="s">
        <v>136</v>
      </c>
    </row>
    <row r="479" s="13" customFormat="1">
      <c r="A479" s="13"/>
      <c r="B479" s="219"/>
      <c r="C479" s="220"/>
      <c r="D479" s="221" t="s">
        <v>146</v>
      </c>
      <c r="E479" s="222" t="s">
        <v>19</v>
      </c>
      <c r="F479" s="223" t="s">
        <v>636</v>
      </c>
      <c r="G479" s="220"/>
      <c r="H479" s="222" t="s">
        <v>19</v>
      </c>
      <c r="I479" s="224"/>
      <c r="J479" s="220"/>
      <c r="K479" s="220"/>
      <c r="L479" s="225"/>
      <c r="M479" s="226"/>
      <c r="N479" s="227"/>
      <c r="O479" s="227"/>
      <c r="P479" s="227"/>
      <c r="Q479" s="227"/>
      <c r="R479" s="227"/>
      <c r="S479" s="227"/>
      <c r="T479" s="22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29" t="s">
        <v>146</v>
      </c>
      <c r="AU479" s="229" t="s">
        <v>82</v>
      </c>
      <c r="AV479" s="13" t="s">
        <v>80</v>
      </c>
      <c r="AW479" s="13" t="s">
        <v>33</v>
      </c>
      <c r="AX479" s="13" t="s">
        <v>72</v>
      </c>
      <c r="AY479" s="229" t="s">
        <v>136</v>
      </c>
    </row>
    <row r="480" s="14" customFormat="1">
      <c r="A480" s="14"/>
      <c r="B480" s="230"/>
      <c r="C480" s="231"/>
      <c r="D480" s="221" t="s">
        <v>146</v>
      </c>
      <c r="E480" s="232" t="s">
        <v>19</v>
      </c>
      <c r="F480" s="233" t="s">
        <v>637</v>
      </c>
      <c r="G480" s="231"/>
      <c r="H480" s="234">
        <v>2.2919999999999998</v>
      </c>
      <c r="I480" s="235"/>
      <c r="J480" s="231"/>
      <c r="K480" s="231"/>
      <c r="L480" s="236"/>
      <c r="M480" s="237"/>
      <c r="N480" s="238"/>
      <c r="O480" s="238"/>
      <c r="P480" s="238"/>
      <c r="Q480" s="238"/>
      <c r="R480" s="238"/>
      <c r="S480" s="238"/>
      <c r="T480" s="23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0" t="s">
        <v>146</v>
      </c>
      <c r="AU480" s="240" t="s">
        <v>82</v>
      </c>
      <c r="AV480" s="14" t="s">
        <v>82</v>
      </c>
      <c r="AW480" s="14" t="s">
        <v>33</v>
      </c>
      <c r="AX480" s="14" t="s">
        <v>72</v>
      </c>
      <c r="AY480" s="240" t="s">
        <v>136</v>
      </c>
    </row>
    <row r="481" s="15" customFormat="1">
      <c r="A481" s="15"/>
      <c r="B481" s="241"/>
      <c r="C481" s="242"/>
      <c r="D481" s="221" t="s">
        <v>146</v>
      </c>
      <c r="E481" s="243" t="s">
        <v>19</v>
      </c>
      <c r="F481" s="244" t="s">
        <v>151</v>
      </c>
      <c r="G481" s="242"/>
      <c r="H481" s="245">
        <v>21.065999999999999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1" t="s">
        <v>146</v>
      </c>
      <c r="AU481" s="251" t="s">
        <v>82</v>
      </c>
      <c r="AV481" s="15" t="s">
        <v>144</v>
      </c>
      <c r="AW481" s="15" t="s">
        <v>33</v>
      </c>
      <c r="AX481" s="15" t="s">
        <v>80</v>
      </c>
      <c r="AY481" s="251" t="s">
        <v>136</v>
      </c>
    </row>
    <row r="482" s="2" customFormat="1" ht="24.15" customHeight="1">
      <c r="A482" s="40"/>
      <c r="B482" s="41"/>
      <c r="C482" s="206" t="s">
        <v>638</v>
      </c>
      <c r="D482" s="206" t="s">
        <v>139</v>
      </c>
      <c r="E482" s="207" t="s">
        <v>639</v>
      </c>
      <c r="F482" s="208" t="s">
        <v>640</v>
      </c>
      <c r="G482" s="209" t="s">
        <v>187</v>
      </c>
      <c r="H482" s="210">
        <v>21.065999999999999</v>
      </c>
      <c r="I482" s="211"/>
      <c r="J482" s="212">
        <f>ROUND(I482*H482,2)</f>
        <v>0</v>
      </c>
      <c r="K482" s="208" t="s">
        <v>143</v>
      </c>
      <c r="L482" s="46"/>
      <c r="M482" s="213" t="s">
        <v>19</v>
      </c>
      <c r="N482" s="214" t="s">
        <v>43</v>
      </c>
      <c r="O482" s="86"/>
      <c r="P482" s="215">
        <f>O482*H482</f>
        <v>0</v>
      </c>
      <c r="Q482" s="215">
        <v>0</v>
      </c>
      <c r="R482" s="215">
        <f>Q482*H482</f>
        <v>0</v>
      </c>
      <c r="S482" s="215">
        <v>0.043999999999999997</v>
      </c>
      <c r="T482" s="216">
        <f>S482*H482</f>
        <v>0.92690399999999995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144</v>
      </c>
      <c r="AT482" s="217" t="s">
        <v>139</v>
      </c>
      <c r="AU482" s="217" t="s">
        <v>82</v>
      </c>
      <c r="AY482" s="19" t="s">
        <v>136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80</v>
      </c>
      <c r="BK482" s="218">
        <f>ROUND(I482*H482,2)</f>
        <v>0</v>
      </c>
      <c r="BL482" s="19" t="s">
        <v>144</v>
      </c>
      <c r="BM482" s="217" t="s">
        <v>641</v>
      </c>
    </row>
    <row r="483" s="13" customFormat="1">
      <c r="A483" s="13"/>
      <c r="B483" s="219"/>
      <c r="C483" s="220"/>
      <c r="D483" s="221" t="s">
        <v>146</v>
      </c>
      <c r="E483" s="222" t="s">
        <v>19</v>
      </c>
      <c r="F483" s="223" t="s">
        <v>626</v>
      </c>
      <c r="G483" s="220"/>
      <c r="H483" s="222" t="s">
        <v>19</v>
      </c>
      <c r="I483" s="224"/>
      <c r="J483" s="220"/>
      <c r="K483" s="220"/>
      <c r="L483" s="225"/>
      <c r="M483" s="226"/>
      <c r="N483" s="227"/>
      <c r="O483" s="227"/>
      <c r="P483" s="227"/>
      <c r="Q483" s="227"/>
      <c r="R483" s="227"/>
      <c r="S483" s="227"/>
      <c r="T483" s="22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29" t="s">
        <v>146</v>
      </c>
      <c r="AU483" s="229" t="s">
        <v>82</v>
      </c>
      <c r="AV483" s="13" t="s">
        <v>80</v>
      </c>
      <c r="AW483" s="13" t="s">
        <v>33</v>
      </c>
      <c r="AX483" s="13" t="s">
        <v>72</v>
      </c>
      <c r="AY483" s="229" t="s">
        <v>136</v>
      </c>
    </row>
    <row r="484" s="13" customFormat="1">
      <c r="A484" s="13"/>
      <c r="B484" s="219"/>
      <c r="C484" s="220"/>
      <c r="D484" s="221" t="s">
        <v>146</v>
      </c>
      <c r="E484" s="222" t="s">
        <v>19</v>
      </c>
      <c r="F484" s="223" t="s">
        <v>627</v>
      </c>
      <c r="G484" s="220"/>
      <c r="H484" s="222" t="s">
        <v>19</v>
      </c>
      <c r="I484" s="224"/>
      <c r="J484" s="220"/>
      <c r="K484" s="220"/>
      <c r="L484" s="225"/>
      <c r="M484" s="226"/>
      <c r="N484" s="227"/>
      <c r="O484" s="227"/>
      <c r="P484" s="227"/>
      <c r="Q484" s="227"/>
      <c r="R484" s="227"/>
      <c r="S484" s="227"/>
      <c r="T484" s="22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29" t="s">
        <v>146</v>
      </c>
      <c r="AU484" s="229" t="s">
        <v>82</v>
      </c>
      <c r="AV484" s="13" t="s">
        <v>80</v>
      </c>
      <c r="AW484" s="13" t="s">
        <v>33</v>
      </c>
      <c r="AX484" s="13" t="s">
        <v>72</v>
      </c>
      <c r="AY484" s="229" t="s">
        <v>136</v>
      </c>
    </row>
    <row r="485" s="14" customFormat="1">
      <c r="A485" s="14"/>
      <c r="B485" s="230"/>
      <c r="C485" s="231"/>
      <c r="D485" s="221" t="s">
        <v>146</v>
      </c>
      <c r="E485" s="232" t="s">
        <v>19</v>
      </c>
      <c r="F485" s="233" t="s">
        <v>628</v>
      </c>
      <c r="G485" s="231"/>
      <c r="H485" s="234">
        <v>5.5019999999999998</v>
      </c>
      <c r="I485" s="235"/>
      <c r="J485" s="231"/>
      <c r="K485" s="231"/>
      <c r="L485" s="236"/>
      <c r="M485" s="237"/>
      <c r="N485" s="238"/>
      <c r="O485" s="238"/>
      <c r="P485" s="238"/>
      <c r="Q485" s="238"/>
      <c r="R485" s="238"/>
      <c r="S485" s="238"/>
      <c r="T485" s="23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0" t="s">
        <v>146</v>
      </c>
      <c r="AU485" s="240" t="s">
        <v>82</v>
      </c>
      <c r="AV485" s="14" t="s">
        <v>82</v>
      </c>
      <c r="AW485" s="14" t="s">
        <v>33</v>
      </c>
      <c r="AX485" s="14" t="s">
        <v>72</v>
      </c>
      <c r="AY485" s="240" t="s">
        <v>136</v>
      </c>
    </row>
    <row r="486" s="14" customFormat="1">
      <c r="A486" s="14"/>
      <c r="B486" s="230"/>
      <c r="C486" s="231"/>
      <c r="D486" s="221" t="s">
        <v>146</v>
      </c>
      <c r="E486" s="232" t="s">
        <v>19</v>
      </c>
      <c r="F486" s="233" t="s">
        <v>629</v>
      </c>
      <c r="G486" s="231"/>
      <c r="H486" s="234">
        <v>0.23999999999999999</v>
      </c>
      <c r="I486" s="235"/>
      <c r="J486" s="231"/>
      <c r="K486" s="231"/>
      <c r="L486" s="236"/>
      <c r="M486" s="237"/>
      <c r="N486" s="238"/>
      <c r="O486" s="238"/>
      <c r="P486" s="238"/>
      <c r="Q486" s="238"/>
      <c r="R486" s="238"/>
      <c r="S486" s="238"/>
      <c r="T486" s="23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0" t="s">
        <v>146</v>
      </c>
      <c r="AU486" s="240" t="s">
        <v>82</v>
      </c>
      <c r="AV486" s="14" t="s">
        <v>82</v>
      </c>
      <c r="AW486" s="14" t="s">
        <v>33</v>
      </c>
      <c r="AX486" s="14" t="s">
        <v>72</v>
      </c>
      <c r="AY486" s="240" t="s">
        <v>136</v>
      </c>
    </row>
    <row r="487" s="13" customFormat="1">
      <c r="A487" s="13"/>
      <c r="B487" s="219"/>
      <c r="C487" s="220"/>
      <c r="D487" s="221" t="s">
        <v>146</v>
      </c>
      <c r="E487" s="222" t="s">
        <v>19</v>
      </c>
      <c r="F487" s="223" t="s">
        <v>630</v>
      </c>
      <c r="G487" s="220"/>
      <c r="H487" s="222" t="s">
        <v>19</v>
      </c>
      <c r="I487" s="224"/>
      <c r="J487" s="220"/>
      <c r="K487" s="220"/>
      <c r="L487" s="225"/>
      <c r="M487" s="226"/>
      <c r="N487" s="227"/>
      <c r="O487" s="227"/>
      <c r="P487" s="227"/>
      <c r="Q487" s="227"/>
      <c r="R487" s="227"/>
      <c r="S487" s="227"/>
      <c r="T487" s="22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29" t="s">
        <v>146</v>
      </c>
      <c r="AU487" s="229" t="s">
        <v>82</v>
      </c>
      <c r="AV487" s="13" t="s">
        <v>80</v>
      </c>
      <c r="AW487" s="13" t="s">
        <v>33</v>
      </c>
      <c r="AX487" s="13" t="s">
        <v>72</v>
      </c>
      <c r="AY487" s="229" t="s">
        <v>136</v>
      </c>
    </row>
    <row r="488" s="14" customFormat="1">
      <c r="A488" s="14"/>
      <c r="B488" s="230"/>
      <c r="C488" s="231"/>
      <c r="D488" s="221" t="s">
        <v>146</v>
      </c>
      <c r="E488" s="232" t="s">
        <v>19</v>
      </c>
      <c r="F488" s="233" t="s">
        <v>631</v>
      </c>
      <c r="G488" s="231"/>
      <c r="H488" s="234">
        <v>11.417</v>
      </c>
      <c r="I488" s="235"/>
      <c r="J488" s="231"/>
      <c r="K488" s="231"/>
      <c r="L488" s="236"/>
      <c r="M488" s="237"/>
      <c r="N488" s="238"/>
      <c r="O488" s="238"/>
      <c r="P488" s="238"/>
      <c r="Q488" s="238"/>
      <c r="R488" s="238"/>
      <c r="S488" s="238"/>
      <c r="T488" s="23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0" t="s">
        <v>146</v>
      </c>
      <c r="AU488" s="240" t="s">
        <v>82</v>
      </c>
      <c r="AV488" s="14" t="s">
        <v>82</v>
      </c>
      <c r="AW488" s="14" t="s">
        <v>33</v>
      </c>
      <c r="AX488" s="14" t="s">
        <v>72</v>
      </c>
      <c r="AY488" s="240" t="s">
        <v>136</v>
      </c>
    </row>
    <row r="489" s="14" customFormat="1">
      <c r="A489" s="14"/>
      <c r="B489" s="230"/>
      <c r="C489" s="231"/>
      <c r="D489" s="221" t="s">
        <v>146</v>
      </c>
      <c r="E489" s="232" t="s">
        <v>19</v>
      </c>
      <c r="F489" s="233" t="s">
        <v>632</v>
      </c>
      <c r="G489" s="231"/>
      <c r="H489" s="234">
        <v>0.24299999999999999</v>
      </c>
      <c r="I489" s="235"/>
      <c r="J489" s="231"/>
      <c r="K489" s="231"/>
      <c r="L489" s="236"/>
      <c r="M489" s="237"/>
      <c r="N489" s="238"/>
      <c r="O489" s="238"/>
      <c r="P489" s="238"/>
      <c r="Q489" s="238"/>
      <c r="R489" s="238"/>
      <c r="S489" s="238"/>
      <c r="T489" s="23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0" t="s">
        <v>146</v>
      </c>
      <c r="AU489" s="240" t="s">
        <v>82</v>
      </c>
      <c r="AV489" s="14" t="s">
        <v>82</v>
      </c>
      <c r="AW489" s="14" t="s">
        <v>33</v>
      </c>
      <c r="AX489" s="14" t="s">
        <v>72</v>
      </c>
      <c r="AY489" s="240" t="s">
        <v>136</v>
      </c>
    </row>
    <row r="490" s="14" customFormat="1">
      <c r="A490" s="14"/>
      <c r="B490" s="230"/>
      <c r="C490" s="231"/>
      <c r="D490" s="221" t="s">
        <v>146</v>
      </c>
      <c r="E490" s="232" t="s">
        <v>19</v>
      </c>
      <c r="F490" s="233" t="s">
        <v>633</v>
      </c>
      <c r="G490" s="231"/>
      <c r="H490" s="234">
        <v>0.56699999999999995</v>
      </c>
      <c r="I490" s="235"/>
      <c r="J490" s="231"/>
      <c r="K490" s="231"/>
      <c r="L490" s="236"/>
      <c r="M490" s="237"/>
      <c r="N490" s="238"/>
      <c r="O490" s="238"/>
      <c r="P490" s="238"/>
      <c r="Q490" s="238"/>
      <c r="R490" s="238"/>
      <c r="S490" s="238"/>
      <c r="T490" s="23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0" t="s">
        <v>146</v>
      </c>
      <c r="AU490" s="240" t="s">
        <v>82</v>
      </c>
      <c r="AV490" s="14" t="s">
        <v>82</v>
      </c>
      <c r="AW490" s="14" t="s">
        <v>33</v>
      </c>
      <c r="AX490" s="14" t="s">
        <v>72</v>
      </c>
      <c r="AY490" s="240" t="s">
        <v>136</v>
      </c>
    </row>
    <row r="491" s="14" customFormat="1">
      <c r="A491" s="14"/>
      <c r="B491" s="230"/>
      <c r="C491" s="231"/>
      <c r="D491" s="221" t="s">
        <v>146</v>
      </c>
      <c r="E491" s="232" t="s">
        <v>19</v>
      </c>
      <c r="F491" s="233" t="s">
        <v>634</v>
      </c>
      <c r="G491" s="231"/>
      <c r="H491" s="234">
        <v>0.39500000000000002</v>
      </c>
      <c r="I491" s="235"/>
      <c r="J491" s="231"/>
      <c r="K491" s="231"/>
      <c r="L491" s="236"/>
      <c r="M491" s="237"/>
      <c r="N491" s="238"/>
      <c r="O491" s="238"/>
      <c r="P491" s="238"/>
      <c r="Q491" s="238"/>
      <c r="R491" s="238"/>
      <c r="S491" s="238"/>
      <c r="T491" s="23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0" t="s">
        <v>146</v>
      </c>
      <c r="AU491" s="240" t="s">
        <v>82</v>
      </c>
      <c r="AV491" s="14" t="s">
        <v>82</v>
      </c>
      <c r="AW491" s="14" t="s">
        <v>33</v>
      </c>
      <c r="AX491" s="14" t="s">
        <v>72</v>
      </c>
      <c r="AY491" s="240" t="s">
        <v>136</v>
      </c>
    </row>
    <row r="492" s="14" customFormat="1">
      <c r="A492" s="14"/>
      <c r="B492" s="230"/>
      <c r="C492" s="231"/>
      <c r="D492" s="221" t="s">
        <v>146</v>
      </c>
      <c r="E492" s="232" t="s">
        <v>19</v>
      </c>
      <c r="F492" s="233" t="s">
        <v>635</v>
      </c>
      <c r="G492" s="231"/>
      <c r="H492" s="234">
        <v>0.40999999999999998</v>
      </c>
      <c r="I492" s="235"/>
      <c r="J492" s="231"/>
      <c r="K492" s="231"/>
      <c r="L492" s="236"/>
      <c r="M492" s="237"/>
      <c r="N492" s="238"/>
      <c r="O492" s="238"/>
      <c r="P492" s="238"/>
      <c r="Q492" s="238"/>
      <c r="R492" s="238"/>
      <c r="S492" s="238"/>
      <c r="T492" s="23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0" t="s">
        <v>146</v>
      </c>
      <c r="AU492" s="240" t="s">
        <v>82</v>
      </c>
      <c r="AV492" s="14" t="s">
        <v>82</v>
      </c>
      <c r="AW492" s="14" t="s">
        <v>33</v>
      </c>
      <c r="AX492" s="14" t="s">
        <v>72</v>
      </c>
      <c r="AY492" s="240" t="s">
        <v>136</v>
      </c>
    </row>
    <row r="493" s="13" customFormat="1">
      <c r="A493" s="13"/>
      <c r="B493" s="219"/>
      <c r="C493" s="220"/>
      <c r="D493" s="221" t="s">
        <v>146</v>
      </c>
      <c r="E493" s="222" t="s">
        <v>19</v>
      </c>
      <c r="F493" s="223" t="s">
        <v>636</v>
      </c>
      <c r="G493" s="220"/>
      <c r="H493" s="222" t="s">
        <v>19</v>
      </c>
      <c r="I493" s="224"/>
      <c r="J493" s="220"/>
      <c r="K493" s="220"/>
      <c r="L493" s="225"/>
      <c r="M493" s="226"/>
      <c r="N493" s="227"/>
      <c r="O493" s="227"/>
      <c r="P493" s="227"/>
      <c r="Q493" s="227"/>
      <c r="R493" s="227"/>
      <c r="S493" s="227"/>
      <c r="T493" s="22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29" t="s">
        <v>146</v>
      </c>
      <c r="AU493" s="229" t="s">
        <v>82</v>
      </c>
      <c r="AV493" s="13" t="s">
        <v>80</v>
      </c>
      <c r="AW493" s="13" t="s">
        <v>33</v>
      </c>
      <c r="AX493" s="13" t="s">
        <v>72</v>
      </c>
      <c r="AY493" s="229" t="s">
        <v>136</v>
      </c>
    </row>
    <row r="494" s="14" customFormat="1">
      <c r="A494" s="14"/>
      <c r="B494" s="230"/>
      <c r="C494" s="231"/>
      <c r="D494" s="221" t="s">
        <v>146</v>
      </c>
      <c r="E494" s="232" t="s">
        <v>19</v>
      </c>
      <c r="F494" s="233" t="s">
        <v>637</v>
      </c>
      <c r="G494" s="231"/>
      <c r="H494" s="234">
        <v>2.2919999999999998</v>
      </c>
      <c r="I494" s="235"/>
      <c r="J494" s="231"/>
      <c r="K494" s="231"/>
      <c r="L494" s="236"/>
      <c r="M494" s="237"/>
      <c r="N494" s="238"/>
      <c r="O494" s="238"/>
      <c r="P494" s="238"/>
      <c r="Q494" s="238"/>
      <c r="R494" s="238"/>
      <c r="S494" s="238"/>
      <c r="T494" s="23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0" t="s">
        <v>146</v>
      </c>
      <c r="AU494" s="240" t="s">
        <v>82</v>
      </c>
      <c r="AV494" s="14" t="s">
        <v>82</v>
      </c>
      <c r="AW494" s="14" t="s">
        <v>33</v>
      </c>
      <c r="AX494" s="14" t="s">
        <v>72</v>
      </c>
      <c r="AY494" s="240" t="s">
        <v>136</v>
      </c>
    </row>
    <row r="495" s="15" customFormat="1">
      <c r="A495" s="15"/>
      <c r="B495" s="241"/>
      <c r="C495" s="242"/>
      <c r="D495" s="221" t="s">
        <v>146</v>
      </c>
      <c r="E495" s="243" t="s">
        <v>19</v>
      </c>
      <c r="F495" s="244" t="s">
        <v>151</v>
      </c>
      <c r="G495" s="242"/>
      <c r="H495" s="245">
        <v>21.065999999999999</v>
      </c>
      <c r="I495" s="246"/>
      <c r="J495" s="242"/>
      <c r="K495" s="242"/>
      <c r="L495" s="247"/>
      <c r="M495" s="248"/>
      <c r="N495" s="249"/>
      <c r="O495" s="249"/>
      <c r="P495" s="249"/>
      <c r="Q495" s="249"/>
      <c r="R495" s="249"/>
      <c r="S495" s="249"/>
      <c r="T495" s="250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51" t="s">
        <v>146</v>
      </c>
      <c r="AU495" s="251" t="s">
        <v>82</v>
      </c>
      <c r="AV495" s="15" t="s">
        <v>144</v>
      </c>
      <c r="AW495" s="15" t="s">
        <v>33</v>
      </c>
      <c r="AX495" s="15" t="s">
        <v>80</v>
      </c>
      <c r="AY495" s="251" t="s">
        <v>136</v>
      </c>
    </row>
    <row r="496" s="2" customFormat="1" ht="24.15" customHeight="1">
      <c r="A496" s="40"/>
      <c r="B496" s="41"/>
      <c r="C496" s="206" t="s">
        <v>642</v>
      </c>
      <c r="D496" s="206" t="s">
        <v>139</v>
      </c>
      <c r="E496" s="207" t="s">
        <v>643</v>
      </c>
      <c r="F496" s="208" t="s">
        <v>644</v>
      </c>
      <c r="G496" s="209" t="s">
        <v>187</v>
      </c>
      <c r="H496" s="210">
        <v>55.895000000000003</v>
      </c>
      <c r="I496" s="211"/>
      <c r="J496" s="212">
        <f>ROUND(I496*H496,2)</f>
        <v>0</v>
      </c>
      <c r="K496" s="208" t="s">
        <v>143</v>
      </c>
      <c r="L496" s="46"/>
      <c r="M496" s="213" t="s">
        <v>19</v>
      </c>
      <c r="N496" s="214" t="s">
        <v>43</v>
      </c>
      <c r="O496" s="86"/>
      <c r="P496" s="215">
        <f>O496*H496</f>
        <v>0</v>
      </c>
      <c r="Q496" s="215">
        <v>0</v>
      </c>
      <c r="R496" s="215">
        <f>Q496*H496</f>
        <v>0</v>
      </c>
      <c r="S496" s="215">
        <v>1.3999999999999999</v>
      </c>
      <c r="T496" s="216">
        <f>S496*H496</f>
        <v>78.253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144</v>
      </c>
      <c r="AT496" s="217" t="s">
        <v>139</v>
      </c>
      <c r="AU496" s="217" t="s">
        <v>82</v>
      </c>
      <c r="AY496" s="19" t="s">
        <v>136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80</v>
      </c>
      <c r="BK496" s="218">
        <f>ROUND(I496*H496,2)</f>
        <v>0</v>
      </c>
      <c r="BL496" s="19" t="s">
        <v>144</v>
      </c>
      <c r="BM496" s="217" t="s">
        <v>645</v>
      </c>
    </row>
    <row r="497" s="13" customFormat="1">
      <c r="A497" s="13"/>
      <c r="B497" s="219"/>
      <c r="C497" s="220"/>
      <c r="D497" s="221" t="s">
        <v>146</v>
      </c>
      <c r="E497" s="222" t="s">
        <v>19</v>
      </c>
      <c r="F497" s="223" t="s">
        <v>646</v>
      </c>
      <c r="G497" s="220"/>
      <c r="H497" s="222" t="s">
        <v>19</v>
      </c>
      <c r="I497" s="224"/>
      <c r="J497" s="220"/>
      <c r="K497" s="220"/>
      <c r="L497" s="225"/>
      <c r="M497" s="226"/>
      <c r="N497" s="227"/>
      <c r="O497" s="227"/>
      <c r="P497" s="227"/>
      <c r="Q497" s="227"/>
      <c r="R497" s="227"/>
      <c r="S497" s="227"/>
      <c r="T497" s="22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29" t="s">
        <v>146</v>
      </c>
      <c r="AU497" s="229" t="s">
        <v>82</v>
      </c>
      <c r="AV497" s="13" t="s">
        <v>80</v>
      </c>
      <c r="AW497" s="13" t="s">
        <v>33</v>
      </c>
      <c r="AX497" s="13" t="s">
        <v>72</v>
      </c>
      <c r="AY497" s="229" t="s">
        <v>136</v>
      </c>
    </row>
    <row r="498" s="14" customFormat="1">
      <c r="A498" s="14"/>
      <c r="B498" s="230"/>
      <c r="C498" s="231"/>
      <c r="D498" s="221" t="s">
        <v>146</v>
      </c>
      <c r="E498" s="232" t="s">
        <v>19</v>
      </c>
      <c r="F498" s="233" t="s">
        <v>647</v>
      </c>
      <c r="G498" s="231"/>
      <c r="H498" s="234">
        <v>55.895000000000003</v>
      </c>
      <c r="I498" s="235"/>
      <c r="J498" s="231"/>
      <c r="K498" s="231"/>
      <c r="L498" s="236"/>
      <c r="M498" s="237"/>
      <c r="N498" s="238"/>
      <c r="O498" s="238"/>
      <c r="P498" s="238"/>
      <c r="Q498" s="238"/>
      <c r="R498" s="238"/>
      <c r="S498" s="238"/>
      <c r="T498" s="23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0" t="s">
        <v>146</v>
      </c>
      <c r="AU498" s="240" t="s">
        <v>82</v>
      </c>
      <c r="AV498" s="14" t="s">
        <v>82</v>
      </c>
      <c r="AW498" s="14" t="s">
        <v>33</v>
      </c>
      <c r="AX498" s="14" t="s">
        <v>80</v>
      </c>
      <c r="AY498" s="240" t="s">
        <v>136</v>
      </c>
    </row>
    <row r="499" s="2" customFormat="1" ht="49.05" customHeight="1">
      <c r="A499" s="40"/>
      <c r="B499" s="41"/>
      <c r="C499" s="206" t="s">
        <v>648</v>
      </c>
      <c r="D499" s="206" t="s">
        <v>139</v>
      </c>
      <c r="E499" s="207" t="s">
        <v>649</v>
      </c>
      <c r="F499" s="208" t="s">
        <v>650</v>
      </c>
      <c r="G499" s="209" t="s">
        <v>154</v>
      </c>
      <c r="H499" s="210">
        <v>142.596</v>
      </c>
      <c r="I499" s="211"/>
      <c r="J499" s="212">
        <f>ROUND(I499*H499,2)</f>
        <v>0</v>
      </c>
      <c r="K499" s="208" t="s">
        <v>143</v>
      </c>
      <c r="L499" s="46"/>
      <c r="M499" s="213" t="s">
        <v>19</v>
      </c>
      <c r="N499" s="214" t="s">
        <v>43</v>
      </c>
      <c r="O499" s="86"/>
      <c r="P499" s="215">
        <f>O499*H499</f>
        <v>0</v>
      </c>
      <c r="Q499" s="215">
        <v>0</v>
      </c>
      <c r="R499" s="215">
        <f>Q499*H499</f>
        <v>0</v>
      </c>
      <c r="S499" s="215">
        <v>0.055</v>
      </c>
      <c r="T499" s="216">
        <f>S499*H499</f>
        <v>7.8427800000000003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144</v>
      </c>
      <c r="AT499" s="217" t="s">
        <v>139</v>
      </c>
      <c r="AU499" s="217" t="s">
        <v>82</v>
      </c>
      <c r="AY499" s="19" t="s">
        <v>136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80</v>
      </c>
      <c r="BK499" s="218">
        <f>ROUND(I499*H499,2)</f>
        <v>0</v>
      </c>
      <c r="BL499" s="19" t="s">
        <v>144</v>
      </c>
      <c r="BM499" s="217" t="s">
        <v>651</v>
      </c>
    </row>
    <row r="500" s="14" customFormat="1">
      <c r="A500" s="14"/>
      <c r="B500" s="230"/>
      <c r="C500" s="231"/>
      <c r="D500" s="221" t="s">
        <v>146</v>
      </c>
      <c r="E500" s="232" t="s">
        <v>19</v>
      </c>
      <c r="F500" s="233" t="s">
        <v>652</v>
      </c>
      <c r="G500" s="231"/>
      <c r="H500" s="234">
        <v>34.200000000000003</v>
      </c>
      <c r="I500" s="235"/>
      <c r="J500" s="231"/>
      <c r="K500" s="231"/>
      <c r="L500" s="236"/>
      <c r="M500" s="237"/>
      <c r="N500" s="238"/>
      <c r="O500" s="238"/>
      <c r="P500" s="238"/>
      <c r="Q500" s="238"/>
      <c r="R500" s="238"/>
      <c r="S500" s="238"/>
      <c r="T500" s="23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0" t="s">
        <v>146</v>
      </c>
      <c r="AU500" s="240" t="s">
        <v>82</v>
      </c>
      <c r="AV500" s="14" t="s">
        <v>82</v>
      </c>
      <c r="AW500" s="14" t="s">
        <v>33</v>
      </c>
      <c r="AX500" s="14" t="s">
        <v>72</v>
      </c>
      <c r="AY500" s="240" t="s">
        <v>136</v>
      </c>
    </row>
    <row r="501" s="13" customFormat="1">
      <c r="A501" s="13"/>
      <c r="B501" s="219"/>
      <c r="C501" s="220"/>
      <c r="D501" s="221" t="s">
        <v>146</v>
      </c>
      <c r="E501" s="222" t="s">
        <v>19</v>
      </c>
      <c r="F501" s="223" t="s">
        <v>653</v>
      </c>
      <c r="G501" s="220"/>
      <c r="H501" s="222" t="s">
        <v>19</v>
      </c>
      <c r="I501" s="224"/>
      <c r="J501" s="220"/>
      <c r="K501" s="220"/>
      <c r="L501" s="225"/>
      <c r="M501" s="226"/>
      <c r="N501" s="227"/>
      <c r="O501" s="227"/>
      <c r="P501" s="227"/>
      <c r="Q501" s="227"/>
      <c r="R501" s="227"/>
      <c r="S501" s="227"/>
      <c r="T501" s="22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29" t="s">
        <v>146</v>
      </c>
      <c r="AU501" s="229" t="s">
        <v>82</v>
      </c>
      <c r="AV501" s="13" t="s">
        <v>80</v>
      </c>
      <c r="AW501" s="13" t="s">
        <v>33</v>
      </c>
      <c r="AX501" s="13" t="s">
        <v>72</v>
      </c>
      <c r="AY501" s="229" t="s">
        <v>136</v>
      </c>
    </row>
    <row r="502" s="14" customFormat="1">
      <c r="A502" s="14"/>
      <c r="B502" s="230"/>
      <c r="C502" s="231"/>
      <c r="D502" s="221" t="s">
        <v>146</v>
      </c>
      <c r="E502" s="232" t="s">
        <v>19</v>
      </c>
      <c r="F502" s="233" t="s">
        <v>654</v>
      </c>
      <c r="G502" s="231"/>
      <c r="H502" s="234">
        <v>77.640000000000001</v>
      </c>
      <c r="I502" s="235"/>
      <c r="J502" s="231"/>
      <c r="K502" s="231"/>
      <c r="L502" s="236"/>
      <c r="M502" s="237"/>
      <c r="N502" s="238"/>
      <c r="O502" s="238"/>
      <c r="P502" s="238"/>
      <c r="Q502" s="238"/>
      <c r="R502" s="238"/>
      <c r="S502" s="238"/>
      <c r="T502" s="23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0" t="s">
        <v>146</v>
      </c>
      <c r="AU502" s="240" t="s">
        <v>82</v>
      </c>
      <c r="AV502" s="14" t="s">
        <v>82</v>
      </c>
      <c r="AW502" s="14" t="s">
        <v>33</v>
      </c>
      <c r="AX502" s="14" t="s">
        <v>72</v>
      </c>
      <c r="AY502" s="240" t="s">
        <v>136</v>
      </c>
    </row>
    <row r="503" s="14" customFormat="1">
      <c r="A503" s="14"/>
      <c r="B503" s="230"/>
      <c r="C503" s="231"/>
      <c r="D503" s="221" t="s">
        <v>146</v>
      </c>
      <c r="E503" s="232" t="s">
        <v>19</v>
      </c>
      <c r="F503" s="233" t="s">
        <v>655</v>
      </c>
      <c r="G503" s="231"/>
      <c r="H503" s="234">
        <v>16.058</v>
      </c>
      <c r="I503" s="235"/>
      <c r="J503" s="231"/>
      <c r="K503" s="231"/>
      <c r="L503" s="236"/>
      <c r="M503" s="237"/>
      <c r="N503" s="238"/>
      <c r="O503" s="238"/>
      <c r="P503" s="238"/>
      <c r="Q503" s="238"/>
      <c r="R503" s="238"/>
      <c r="S503" s="238"/>
      <c r="T503" s="23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0" t="s">
        <v>146</v>
      </c>
      <c r="AU503" s="240" t="s">
        <v>82</v>
      </c>
      <c r="AV503" s="14" t="s">
        <v>82</v>
      </c>
      <c r="AW503" s="14" t="s">
        <v>33</v>
      </c>
      <c r="AX503" s="14" t="s">
        <v>72</v>
      </c>
      <c r="AY503" s="240" t="s">
        <v>136</v>
      </c>
    </row>
    <row r="504" s="14" customFormat="1">
      <c r="A504" s="14"/>
      <c r="B504" s="230"/>
      <c r="C504" s="231"/>
      <c r="D504" s="221" t="s">
        <v>146</v>
      </c>
      <c r="E504" s="232" t="s">
        <v>19</v>
      </c>
      <c r="F504" s="233" t="s">
        <v>656</v>
      </c>
      <c r="G504" s="231"/>
      <c r="H504" s="234">
        <v>14.698</v>
      </c>
      <c r="I504" s="235"/>
      <c r="J504" s="231"/>
      <c r="K504" s="231"/>
      <c r="L504" s="236"/>
      <c r="M504" s="237"/>
      <c r="N504" s="238"/>
      <c r="O504" s="238"/>
      <c r="P504" s="238"/>
      <c r="Q504" s="238"/>
      <c r="R504" s="238"/>
      <c r="S504" s="238"/>
      <c r="T504" s="23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0" t="s">
        <v>146</v>
      </c>
      <c r="AU504" s="240" t="s">
        <v>82</v>
      </c>
      <c r="AV504" s="14" t="s">
        <v>82</v>
      </c>
      <c r="AW504" s="14" t="s">
        <v>33</v>
      </c>
      <c r="AX504" s="14" t="s">
        <v>72</v>
      </c>
      <c r="AY504" s="240" t="s">
        <v>136</v>
      </c>
    </row>
    <row r="505" s="15" customFormat="1">
      <c r="A505" s="15"/>
      <c r="B505" s="241"/>
      <c r="C505" s="242"/>
      <c r="D505" s="221" t="s">
        <v>146</v>
      </c>
      <c r="E505" s="243" t="s">
        <v>19</v>
      </c>
      <c r="F505" s="244" t="s">
        <v>151</v>
      </c>
      <c r="G505" s="242"/>
      <c r="H505" s="245">
        <v>142.596</v>
      </c>
      <c r="I505" s="246"/>
      <c r="J505" s="242"/>
      <c r="K505" s="242"/>
      <c r="L505" s="247"/>
      <c r="M505" s="248"/>
      <c r="N505" s="249"/>
      <c r="O505" s="249"/>
      <c r="P505" s="249"/>
      <c r="Q505" s="249"/>
      <c r="R505" s="249"/>
      <c r="S505" s="249"/>
      <c r="T505" s="250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51" t="s">
        <v>146</v>
      </c>
      <c r="AU505" s="251" t="s">
        <v>82</v>
      </c>
      <c r="AV505" s="15" t="s">
        <v>144</v>
      </c>
      <c r="AW505" s="15" t="s">
        <v>33</v>
      </c>
      <c r="AX505" s="15" t="s">
        <v>80</v>
      </c>
      <c r="AY505" s="251" t="s">
        <v>136</v>
      </c>
    </row>
    <row r="506" s="2" customFormat="1" ht="37.8" customHeight="1">
      <c r="A506" s="40"/>
      <c r="B506" s="41"/>
      <c r="C506" s="206" t="s">
        <v>657</v>
      </c>
      <c r="D506" s="206" t="s">
        <v>139</v>
      </c>
      <c r="E506" s="207" t="s">
        <v>658</v>
      </c>
      <c r="F506" s="208" t="s">
        <v>659</v>
      </c>
      <c r="G506" s="209" t="s">
        <v>154</v>
      </c>
      <c r="H506" s="210">
        <v>163.23400000000001</v>
      </c>
      <c r="I506" s="211"/>
      <c r="J506" s="212">
        <f>ROUND(I506*H506,2)</f>
        <v>0</v>
      </c>
      <c r="K506" s="208" t="s">
        <v>143</v>
      </c>
      <c r="L506" s="46"/>
      <c r="M506" s="213" t="s">
        <v>19</v>
      </c>
      <c r="N506" s="214" t="s">
        <v>43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0.032000000000000001</v>
      </c>
      <c r="T506" s="216">
        <f>S506*H506</f>
        <v>5.2234880000000006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144</v>
      </c>
      <c r="AT506" s="217" t="s">
        <v>139</v>
      </c>
      <c r="AU506" s="217" t="s">
        <v>82</v>
      </c>
      <c r="AY506" s="19" t="s">
        <v>136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80</v>
      </c>
      <c r="BK506" s="218">
        <f>ROUND(I506*H506,2)</f>
        <v>0</v>
      </c>
      <c r="BL506" s="19" t="s">
        <v>144</v>
      </c>
      <c r="BM506" s="217" t="s">
        <v>660</v>
      </c>
    </row>
    <row r="507" s="14" customFormat="1">
      <c r="A507" s="14"/>
      <c r="B507" s="230"/>
      <c r="C507" s="231"/>
      <c r="D507" s="221" t="s">
        <v>146</v>
      </c>
      <c r="E507" s="232" t="s">
        <v>19</v>
      </c>
      <c r="F507" s="233" t="s">
        <v>661</v>
      </c>
      <c r="G507" s="231"/>
      <c r="H507" s="234">
        <v>163.23400000000001</v>
      </c>
      <c r="I507" s="235"/>
      <c r="J507" s="231"/>
      <c r="K507" s="231"/>
      <c r="L507" s="236"/>
      <c r="M507" s="237"/>
      <c r="N507" s="238"/>
      <c r="O507" s="238"/>
      <c r="P507" s="238"/>
      <c r="Q507" s="238"/>
      <c r="R507" s="238"/>
      <c r="S507" s="238"/>
      <c r="T507" s="23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0" t="s">
        <v>146</v>
      </c>
      <c r="AU507" s="240" t="s">
        <v>82</v>
      </c>
      <c r="AV507" s="14" t="s">
        <v>82</v>
      </c>
      <c r="AW507" s="14" t="s">
        <v>33</v>
      </c>
      <c r="AX507" s="14" t="s">
        <v>80</v>
      </c>
      <c r="AY507" s="240" t="s">
        <v>136</v>
      </c>
    </row>
    <row r="508" s="2" customFormat="1" ht="37.8" customHeight="1">
      <c r="A508" s="40"/>
      <c r="B508" s="41"/>
      <c r="C508" s="206" t="s">
        <v>662</v>
      </c>
      <c r="D508" s="206" t="s">
        <v>139</v>
      </c>
      <c r="E508" s="207" t="s">
        <v>663</v>
      </c>
      <c r="F508" s="208" t="s">
        <v>664</v>
      </c>
      <c r="G508" s="209" t="s">
        <v>154</v>
      </c>
      <c r="H508" s="210">
        <v>13</v>
      </c>
      <c r="I508" s="211"/>
      <c r="J508" s="212">
        <f>ROUND(I508*H508,2)</f>
        <v>0</v>
      </c>
      <c r="K508" s="208" t="s">
        <v>143</v>
      </c>
      <c r="L508" s="46"/>
      <c r="M508" s="213" t="s">
        <v>19</v>
      </c>
      <c r="N508" s="214" t="s">
        <v>43</v>
      </c>
      <c r="O508" s="86"/>
      <c r="P508" s="215">
        <f>O508*H508</f>
        <v>0</v>
      </c>
      <c r="Q508" s="215">
        <v>0</v>
      </c>
      <c r="R508" s="215">
        <f>Q508*H508</f>
        <v>0</v>
      </c>
      <c r="S508" s="215">
        <v>0.075999999999999998</v>
      </c>
      <c r="T508" s="216">
        <f>S508*H508</f>
        <v>0.98799999999999999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144</v>
      </c>
      <c r="AT508" s="217" t="s">
        <v>139</v>
      </c>
      <c r="AU508" s="217" t="s">
        <v>82</v>
      </c>
      <c r="AY508" s="19" t="s">
        <v>136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9" t="s">
        <v>80</v>
      </c>
      <c r="BK508" s="218">
        <f>ROUND(I508*H508,2)</f>
        <v>0</v>
      </c>
      <c r="BL508" s="19" t="s">
        <v>144</v>
      </c>
      <c r="BM508" s="217" t="s">
        <v>665</v>
      </c>
    </row>
    <row r="509" s="13" customFormat="1">
      <c r="A509" s="13"/>
      <c r="B509" s="219"/>
      <c r="C509" s="220"/>
      <c r="D509" s="221" t="s">
        <v>146</v>
      </c>
      <c r="E509" s="222" t="s">
        <v>19</v>
      </c>
      <c r="F509" s="223" t="s">
        <v>666</v>
      </c>
      <c r="G509" s="220"/>
      <c r="H509" s="222" t="s">
        <v>19</v>
      </c>
      <c r="I509" s="224"/>
      <c r="J509" s="220"/>
      <c r="K509" s="220"/>
      <c r="L509" s="225"/>
      <c r="M509" s="226"/>
      <c r="N509" s="227"/>
      <c r="O509" s="227"/>
      <c r="P509" s="227"/>
      <c r="Q509" s="227"/>
      <c r="R509" s="227"/>
      <c r="S509" s="227"/>
      <c r="T509" s="22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29" t="s">
        <v>146</v>
      </c>
      <c r="AU509" s="229" t="s">
        <v>82</v>
      </c>
      <c r="AV509" s="13" t="s">
        <v>80</v>
      </c>
      <c r="AW509" s="13" t="s">
        <v>33</v>
      </c>
      <c r="AX509" s="13" t="s">
        <v>72</v>
      </c>
      <c r="AY509" s="229" t="s">
        <v>136</v>
      </c>
    </row>
    <row r="510" s="14" customFormat="1">
      <c r="A510" s="14"/>
      <c r="B510" s="230"/>
      <c r="C510" s="231"/>
      <c r="D510" s="221" t="s">
        <v>146</v>
      </c>
      <c r="E510" s="232" t="s">
        <v>19</v>
      </c>
      <c r="F510" s="233" t="s">
        <v>667</v>
      </c>
      <c r="G510" s="231"/>
      <c r="H510" s="234">
        <v>6</v>
      </c>
      <c r="I510" s="235"/>
      <c r="J510" s="231"/>
      <c r="K510" s="231"/>
      <c r="L510" s="236"/>
      <c r="M510" s="237"/>
      <c r="N510" s="238"/>
      <c r="O510" s="238"/>
      <c r="P510" s="238"/>
      <c r="Q510" s="238"/>
      <c r="R510" s="238"/>
      <c r="S510" s="238"/>
      <c r="T510" s="23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0" t="s">
        <v>146</v>
      </c>
      <c r="AU510" s="240" t="s">
        <v>82</v>
      </c>
      <c r="AV510" s="14" t="s">
        <v>82</v>
      </c>
      <c r="AW510" s="14" t="s">
        <v>33</v>
      </c>
      <c r="AX510" s="14" t="s">
        <v>72</v>
      </c>
      <c r="AY510" s="240" t="s">
        <v>136</v>
      </c>
    </row>
    <row r="511" s="14" customFormat="1">
      <c r="A511" s="14"/>
      <c r="B511" s="230"/>
      <c r="C511" s="231"/>
      <c r="D511" s="221" t="s">
        <v>146</v>
      </c>
      <c r="E511" s="232" t="s">
        <v>19</v>
      </c>
      <c r="F511" s="233" t="s">
        <v>668</v>
      </c>
      <c r="G511" s="231"/>
      <c r="H511" s="234">
        <v>6</v>
      </c>
      <c r="I511" s="235"/>
      <c r="J511" s="231"/>
      <c r="K511" s="231"/>
      <c r="L511" s="236"/>
      <c r="M511" s="237"/>
      <c r="N511" s="238"/>
      <c r="O511" s="238"/>
      <c r="P511" s="238"/>
      <c r="Q511" s="238"/>
      <c r="R511" s="238"/>
      <c r="S511" s="238"/>
      <c r="T511" s="23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0" t="s">
        <v>146</v>
      </c>
      <c r="AU511" s="240" t="s">
        <v>82</v>
      </c>
      <c r="AV511" s="14" t="s">
        <v>82</v>
      </c>
      <c r="AW511" s="14" t="s">
        <v>33</v>
      </c>
      <c r="AX511" s="14" t="s">
        <v>72</v>
      </c>
      <c r="AY511" s="240" t="s">
        <v>136</v>
      </c>
    </row>
    <row r="512" s="14" customFormat="1">
      <c r="A512" s="14"/>
      <c r="B512" s="230"/>
      <c r="C512" s="231"/>
      <c r="D512" s="221" t="s">
        <v>146</v>
      </c>
      <c r="E512" s="232" t="s">
        <v>19</v>
      </c>
      <c r="F512" s="233" t="s">
        <v>669</v>
      </c>
      <c r="G512" s="231"/>
      <c r="H512" s="234">
        <v>1</v>
      </c>
      <c r="I512" s="235"/>
      <c r="J512" s="231"/>
      <c r="K512" s="231"/>
      <c r="L512" s="236"/>
      <c r="M512" s="237"/>
      <c r="N512" s="238"/>
      <c r="O512" s="238"/>
      <c r="P512" s="238"/>
      <c r="Q512" s="238"/>
      <c r="R512" s="238"/>
      <c r="S512" s="238"/>
      <c r="T512" s="23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0" t="s">
        <v>146</v>
      </c>
      <c r="AU512" s="240" t="s">
        <v>82</v>
      </c>
      <c r="AV512" s="14" t="s">
        <v>82</v>
      </c>
      <c r="AW512" s="14" t="s">
        <v>33</v>
      </c>
      <c r="AX512" s="14" t="s">
        <v>72</v>
      </c>
      <c r="AY512" s="240" t="s">
        <v>136</v>
      </c>
    </row>
    <row r="513" s="15" customFormat="1">
      <c r="A513" s="15"/>
      <c r="B513" s="241"/>
      <c r="C513" s="242"/>
      <c r="D513" s="221" t="s">
        <v>146</v>
      </c>
      <c r="E513" s="243" t="s">
        <v>19</v>
      </c>
      <c r="F513" s="244" t="s">
        <v>151</v>
      </c>
      <c r="G513" s="242"/>
      <c r="H513" s="245">
        <v>13</v>
      </c>
      <c r="I513" s="246"/>
      <c r="J513" s="242"/>
      <c r="K513" s="242"/>
      <c r="L513" s="247"/>
      <c r="M513" s="248"/>
      <c r="N513" s="249"/>
      <c r="O513" s="249"/>
      <c r="P513" s="249"/>
      <c r="Q513" s="249"/>
      <c r="R513" s="249"/>
      <c r="S513" s="249"/>
      <c r="T513" s="250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51" t="s">
        <v>146</v>
      </c>
      <c r="AU513" s="251" t="s">
        <v>82</v>
      </c>
      <c r="AV513" s="15" t="s">
        <v>144</v>
      </c>
      <c r="AW513" s="15" t="s">
        <v>33</v>
      </c>
      <c r="AX513" s="15" t="s">
        <v>80</v>
      </c>
      <c r="AY513" s="251" t="s">
        <v>136</v>
      </c>
    </row>
    <row r="514" s="2" customFormat="1" ht="37.8" customHeight="1">
      <c r="A514" s="40"/>
      <c r="B514" s="41"/>
      <c r="C514" s="206" t="s">
        <v>670</v>
      </c>
      <c r="D514" s="206" t="s">
        <v>139</v>
      </c>
      <c r="E514" s="207" t="s">
        <v>671</v>
      </c>
      <c r="F514" s="208" t="s">
        <v>672</v>
      </c>
      <c r="G514" s="209" t="s">
        <v>154</v>
      </c>
      <c r="H514" s="210">
        <v>8.8200000000000003</v>
      </c>
      <c r="I514" s="211"/>
      <c r="J514" s="212">
        <f>ROUND(I514*H514,2)</f>
        <v>0</v>
      </c>
      <c r="K514" s="208" t="s">
        <v>143</v>
      </c>
      <c r="L514" s="46"/>
      <c r="M514" s="213" t="s">
        <v>19</v>
      </c>
      <c r="N514" s="214" t="s">
        <v>43</v>
      </c>
      <c r="O514" s="86"/>
      <c r="P514" s="215">
        <f>O514*H514</f>
        <v>0</v>
      </c>
      <c r="Q514" s="215">
        <v>0</v>
      </c>
      <c r="R514" s="215">
        <f>Q514*H514</f>
        <v>0</v>
      </c>
      <c r="S514" s="215">
        <v>0.063</v>
      </c>
      <c r="T514" s="216">
        <f>S514*H514</f>
        <v>0.55566000000000004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144</v>
      </c>
      <c r="AT514" s="217" t="s">
        <v>139</v>
      </c>
      <c r="AU514" s="217" t="s">
        <v>82</v>
      </c>
      <c r="AY514" s="19" t="s">
        <v>136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80</v>
      </c>
      <c r="BK514" s="218">
        <f>ROUND(I514*H514,2)</f>
        <v>0</v>
      </c>
      <c r="BL514" s="19" t="s">
        <v>144</v>
      </c>
      <c r="BM514" s="217" t="s">
        <v>673</v>
      </c>
    </row>
    <row r="515" s="13" customFormat="1">
      <c r="A515" s="13"/>
      <c r="B515" s="219"/>
      <c r="C515" s="220"/>
      <c r="D515" s="221" t="s">
        <v>146</v>
      </c>
      <c r="E515" s="222" t="s">
        <v>19</v>
      </c>
      <c r="F515" s="223" t="s">
        <v>674</v>
      </c>
      <c r="G515" s="220"/>
      <c r="H515" s="222" t="s">
        <v>19</v>
      </c>
      <c r="I515" s="224"/>
      <c r="J515" s="220"/>
      <c r="K515" s="220"/>
      <c r="L515" s="225"/>
      <c r="M515" s="226"/>
      <c r="N515" s="227"/>
      <c r="O515" s="227"/>
      <c r="P515" s="227"/>
      <c r="Q515" s="227"/>
      <c r="R515" s="227"/>
      <c r="S515" s="227"/>
      <c r="T515" s="22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29" t="s">
        <v>146</v>
      </c>
      <c r="AU515" s="229" t="s">
        <v>82</v>
      </c>
      <c r="AV515" s="13" t="s">
        <v>80</v>
      </c>
      <c r="AW515" s="13" t="s">
        <v>33</v>
      </c>
      <c r="AX515" s="13" t="s">
        <v>72</v>
      </c>
      <c r="AY515" s="229" t="s">
        <v>136</v>
      </c>
    </row>
    <row r="516" s="14" customFormat="1">
      <c r="A516" s="14"/>
      <c r="B516" s="230"/>
      <c r="C516" s="231"/>
      <c r="D516" s="221" t="s">
        <v>146</v>
      </c>
      <c r="E516" s="232" t="s">
        <v>19</v>
      </c>
      <c r="F516" s="233" t="s">
        <v>675</v>
      </c>
      <c r="G516" s="231"/>
      <c r="H516" s="234">
        <v>8.8200000000000003</v>
      </c>
      <c r="I516" s="235"/>
      <c r="J516" s="231"/>
      <c r="K516" s="231"/>
      <c r="L516" s="236"/>
      <c r="M516" s="237"/>
      <c r="N516" s="238"/>
      <c r="O516" s="238"/>
      <c r="P516" s="238"/>
      <c r="Q516" s="238"/>
      <c r="R516" s="238"/>
      <c r="S516" s="238"/>
      <c r="T516" s="23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0" t="s">
        <v>146</v>
      </c>
      <c r="AU516" s="240" t="s">
        <v>82</v>
      </c>
      <c r="AV516" s="14" t="s">
        <v>82</v>
      </c>
      <c r="AW516" s="14" t="s">
        <v>33</v>
      </c>
      <c r="AX516" s="14" t="s">
        <v>80</v>
      </c>
      <c r="AY516" s="240" t="s">
        <v>136</v>
      </c>
    </row>
    <row r="517" s="2" customFormat="1" ht="14.4" customHeight="1">
      <c r="A517" s="40"/>
      <c r="B517" s="41"/>
      <c r="C517" s="206" t="s">
        <v>676</v>
      </c>
      <c r="D517" s="206" t="s">
        <v>139</v>
      </c>
      <c r="E517" s="207" t="s">
        <v>677</v>
      </c>
      <c r="F517" s="208" t="s">
        <v>678</v>
      </c>
      <c r="G517" s="209" t="s">
        <v>154</v>
      </c>
      <c r="H517" s="210">
        <v>1251.405</v>
      </c>
      <c r="I517" s="211"/>
      <c r="J517" s="212">
        <f>ROUND(I517*H517,2)</f>
        <v>0</v>
      </c>
      <c r="K517" s="208" t="s">
        <v>143</v>
      </c>
      <c r="L517" s="46"/>
      <c r="M517" s="213" t="s">
        <v>19</v>
      </c>
      <c r="N517" s="214" t="s">
        <v>43</v>
      </c>
      <c r="O517" s="86"/>
      <c r="P517" s="215">
        <f>O517*H517</f>
        <v>0</v>
      </c>
      <c r="Q517" s="215">
        <v>0</v>
      </c>
      <c r="R517" s="215">
        <f>Q517*H517</f>
        <v>0</v>
      </c>
      <c r="S517" s="215">
        <v>0.063</v>
      </c>
      <c r="T517" s="216">
        <f>S517*H517</f>
        <v>78.838515000000001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7" t="s">
        <v>144</v>
      </c>
      <c r="AT517" s="217" t="s">
        <v>139</v>
      </c>
      <c r="AU517" s="217" t="s">
        <v>82</v>
      </c>
      <c r="AY517" s="19" t="s">
        <v>136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9" t="s">
        <v>80</v>
      </c>
      <c r="BK517" s="218">
        <f>ROUND(I517*H517,2)</f>
        <v>0</v>
      </c>
      <c r="BL517" s="19" t="s">
        <v>144</v>
      </c>
      <c r="BM517" s="217" t="s">
        <v>679</v>
      </c>
    </row>
    <row r="518" s="13" customFormat="1">
      <c r="A518" s="13"/>
      <c r="B518" s="219"/>
      <c r="C518" s="220"/>
      <c r="D518" s="221" t="s">
        <v>146</v>
      </c>
      <c r="E518" s="222" t="s">
        <v>19</v>
      </c>
      <c r="F518" s="223" t="s">
        <v>680</v>
      </c>
      <c r="G518" s="220"/>
      <c r="H518" s="222" t="s">
        <v>19</v>
      </c>
      <c r="I518" s="224"/>
      <c r="J518" s="220"/>
      <c r="K518" s="220"/>
      <c r="L518" s="225"/>
      <c r="M518" s="226"/>
      <c r="N518" s="227"/>
      <c r="O518" s="227"/>
      <c r="P518" s="227"/>
      <c r="Q518" s="227"/>
      <c r="R518" s="227"/>
      <c r="S518" s="227"/>
      <c r="T518" s="22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29" t="s">
        <v>146</v>
      </c>
      <c r="AU518" s="229" t="s">
        <v>82</v>
      </c>
      <c r="AV518" s="13" t="s">
        <v>80</v>
      </c>
      <c r="AW518" s="13" t="s">
        <v>33</v>
      </c>
      <c r="AX518" s="13" t="s">
        <v>72</v>
      </c>
      <c r="AY518" s="229" t="s">
        <v>136</v>
      </c>
    </row>
    <row r="519" s="14" customFormat="1">
      <c r="A519" s="14"/>
      <c r="B519" s="230"/>
      <c r="C519" s="231"/>
      <c r="D519" s="221" t="s">
        <v>146</v>
      </c>
      <c r="E519" s="232" t="s">
        <v>19</v>
      </c>
      <c r="F519" s="233" t="s">
        <v>681</v>
      </c>
      <c r="G519" s="231"/>
      <c r="H519" s="234">
        <v>428.63499999999999</v>
      </c>
      <c r="I519" s="235"/>
      <c r="J519" s="231"/>
      <c r="K519" s="231"/>
      <c r="L519" s="236"/>
      <c r="M519" s="237"/>
      <c r="N519" s="238"/>
      <c r="O519" s="238"/>
      <c r="P519" s="238"/>
      <c r="Q519" s="238"/>
      <c r="R519" s="238"/>
      <c r="S519" s="238"/>
      <c r="T519" s="23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0" t="s">
        <v>146</v>
      </c>
      <c r="AU519" s="240" t="s">
        <v>82</v>
      </c>
      <c r="AV519" s="14" t="s">
        <v>82</v>
      </c>
      <c r="AW519" s="14" t="s">
        <v>33</v>
      </c>
      <c r="AX519" s="14" t="s">
        <v>72</v>
      </c>
      <c r="AY519" s="240" t="s">
        <v>136</v>
      </c>
    </row>
    <row r="520" s="14" customFormat="1">
      <c r="A520" s="14"/>
      <c r="B520" s="230"/>
      <c r="C520" s="231"/>
      <c r="D520" s="221" t="s">
        <v>146</v>
      </c>
      <c r="E520" s="232" t="s">
        <v>19</v>
      </c>
      <c r="F520" s="233" t="s">
        <v>682</v>
      </c>
      <c r="G520" s="231"/>
      <c r="H520" s="234">
        <v>6.327</v>
      </c>
      <c r="I520" s="235"/>
      <c r="J520" s="231"/>
      <c r="K520" s="231"/>
      <c r="L520" s="236"/>
      <c r="M520" s="237"/>
      <c r="N520" s="238"/>
      <c r="O520" s="238"/>
      <c r="P520" s="238"/>
      <c r="Q520" s="238"/>
      <c r="R520" s="238"/>
      <c r="S520" s="238"/>
      <c r="T520" s="23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0" t="s">
        <v>146</v>
      </c>
      <c r="AU520" s="240" t="s">
        <v>82</v>
      </c>
      <c r="AV520" s="14" t="s">
        <v>82</v>
      </c>
      <c r="AW520" s="14" t="s">
        <v>33</v>
      </c>
      <c r="AX520" s="14" t="s">
        <v>72</v>
      </c>
      <c r="AY520" s="240" t="s">
        <v>136</v>
      </c>
    </row>
    <row r="521" s="13" customFormat="1">
      <c r="A521" s="13"/>
      <c r="B521" s="219"/>
      <c r="C521" s="220"/>
      <c r="D521" s="221" t="s">
        <v>146</v>
      </c>
      <c r="E521" s="222" t="s">
        <v>19</v>
      </c>
      <c r="F521" s="223" t="s">
        <v>630</v>
      </c>
      <c r="G521" s="220"/>
      <c r="H521" s="222" t="s">
        <v>19</v>
      </c>
      <c r="I521" s="224"/>
      <c r="J521" s="220"/>
      <c r="K521" s="220"/>
      <c r="L521" s="225"/>
      <c r="M521" s="226"/>
      <c r="N521" s="227"/>
      <c r="O521" s="227"/>
      <c r="P521" s="227"/>
      <c r="Q521" s="227"/>
      <c r="R521" s="227"/>
      <c r="S521" s="227"/>
      <c r="T521" s="22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29" t="s">
        <v>146</v>
      </c>
      <c r="AU521" s="229" t="s">
        <v>82</v>
      </c>
      <c r="AV521" s="13" t="s">
        <v>80</v>
      </c>
      <c r="AW521" s="13" t="s">
        <v>33</v>
      </c>
      <c r="AX521" s="13" t="s">
        <v>72</v>
      </c>
      <c r="AY521" s="229" t="s">
        <v>136</v>
      </c>
    </row>
    <row r="522" s="14" customFormat="1">
      <c r="A522" s="14"/>
      <c r="B522" s="230"/>
      <c r="C522" s="231"/>
      <c r="D522" s="221" t="s">
        <v>146</v>
      </c>
      <c r="E522" s="232" t="s">
        <v>19</v>
      </c>
      <c r="F522" s="233" t="s">
        <v>683</v>
      </c>
      <c r="G522" s="231"/>
      <c r="H522" s="234">
        <v>158.58799999999999</v>
      </c>
      <c r="I522" s="235"/>
      <c r="J522" s="231"/>
      <c r="K522" s="231"/>
      <c r="L522" s="236"/>
      <c r="M522" s="237"/>
      <c r="N522" s="238"/>
      <c r="O522" s="238"/>
      <c r="P522" s="238"/>
      <c r="Q522" s="238"/>
      <c r="R522" s="238"/>
      <c r="S522" s="238"/>
      <c r="T522" s="23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0" t="s">
        <v>146</v>
      </c>
      <c r="AU522" s="240" t="s">
        <v>82</v>
      </c>
      <c r="AV522" s="14" t="s">
        <v>82</v>
      </c>
      <c r="AW522" s="14" t="s">
        <v>33</v>
      </c>
      <c r="AX522" s="14" t="s">
        <v>72</v>
      </c>
      <c r="AY522" s="240" t="s">
        <v>136</v>
      </c>
    </row>
    <row r="523" s="14" customFormat="1">
      <c r="A523" s="14"/>
      <c r="B523" s="230"/>
      <c r="C523" s="231"/>
      <c r="D523" s="221" t="s">
        <v>146</v>
      </c>
      <c r="E523" s="232" t="s">
        <v>19</v>
      </c>
      <c r="F523" s="233" t="s">
        <v>684</v>
      </c>
      <c r="G523" s="231"/>
      <c r="H523" s="234">
        <v>217.18100000000001</v>
      </c>
      <c r="I523" s="235"/>
      <c r="J523" s="231"/>
      <c r="K523" s="231"/>
      <c r="L523" s="236"/>
      <c r="M523" s="237"/>
      <c r="N523" s="238"/>
      <c r="O523" s="238"/>
      <c r="P523" s="238"/>
      <c r="Q523" s="238"/>
      <c r="R523" s="238"/>
      <c r="S523" s="238"/>
      <c r="T523" s="23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0" t="s">
        <v>146</v>
      </c>
      <c r="AU523" s="240" t="s">
        <v>82</v>
      </c>
      <c r="AV523" s="14" t="s">
        <v>82</v>
      </c>
      <c r="AW523" s="14" t="s">
        <v>33</v>
      </c>
      <c r="AX523" s="14" t="s">
        <v>72</v>
      </c>
      <c r="AY523" s="240" t="s">
        <v>136</v>
      </c>
    </row>
    <row r="524" s="14" customFormat="1">
      <c r="A524" s="14"/>
      <c r="B524" s="230"/>
      <c r="C524" s="231"/>
      <c r="D524" s="221" t="s">
        <v>146</v>
      </c>
      <c r="E524" s="232" t="s">
        <v>19</v>
      </c>
      <c r="F524" s="233" t="s">
        <v>685</v>
      </c>
      <c r="G524" s="231"/>
      <c r="H524" s="234">
        <v>54.607999999999997</v>
      </c>
      <c r="I524" s="235"/>
      <c r="J524" s="231"/>
      <c r="K524" s="231"/>
      <c r="L524" s="236"/>
      <c r="M524" s="237"/>
      <c r="N524" s="238"/>
      <c r="O524" s="238"/>
      <c r="P524" s="238"/>
      <c r="Q524" s="238"/>
      <c r="R524" s="238"/>
      <c r="S524" s="238"/>
      <c r="T524" s="23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0" t="s">
        <v>146</v>
      </c>
      <c r="AU524" s="240" t="s">
        <v>82</v>
      </c>
      <c r="AV524" s="14" t="s">
        <v>82</v>
      </c>
      <c r="AW524" s="14" t="s">
        <v>33</v>
      </c>
      <c r="AX524" s="14" t="s">
        <v>72</v>
      </c>
      <c r="AY524" s="240" t="s">
        <v>136</v>
      </c>
    </row>
    <row r="525" s="14" customFormat="1">
      <c r="A525" s="14"/>
      <c r="B525" s="230"/>
      <c r="C525" s="231"/>
      <c r="D525" s="221" t="s">
        <v>146</v>
      </c>
      <c r="E525" s="232" t="s">
        <v>19</v>
      </c>
      <c r="F525" s="233" t="s">
        <v>686</v>
      </c>
      <c r="G525" s="231"/>
      <c r="H525" s="234">
        <v>33.277000000000001</v>
      </c>
      <c r="I525" s="235"/>
      <c r="J525" s="231"/>
      <c r="K525" s="231"/>
      <c r="L525" s="236"/>
      <c r="M525" s="237"/>
      <c r="N525" s="238"/>
      <c r="O525" s="238"/>
      <c r="P525" s="238"/>
      <c r="Q525" s="238"/>
      <c r="R525" s="238"/>
      <c r="S525" s="238"/>
      <c r="T525" s="23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0" t="s">
        <v>146</v>
      </c>
      <c r="AU525" s="240" t="s">
        <v>82</v>
      </c>
      <c r="AV525" s="14" t="s">
        <v>82</v>
      </c>
      <c r="AW525" s="14" t="s">
        <v>33</v>
      </c>
      <c r="AX525" s="14" t="s">
        <v>72</v>
      </c>
      <c r="AY525" s="240" t="s">
        <v>136</v>
      </c>
    </row>
    <row r="526" s="14" customFormat="1">
      <c r="A526" s="14"/>
      <c r="B526" s="230"/>
      <c r="C526" s="231"/>
      <c r="D526" s="221" t="s">
        <v>146</v>
      </c>
      <c r="E526" s="232" t="s">
        <v>19</v>
      </c>
      <c r="F526" s="233" t="s">
        <v>687</v>
      </c>
      <c r="G526" s="231"/>
      <c r="H526" s="234">
        <v>45.375999999999998</v>
      </c>
      <c r="I526" s="235"/>
      <c r="J526" s="231"/>
      <c r="K526" s="231"/>
      <c r="L526" s="236"/>
      <c r="M526" s="237"/>
      <c r="N526" s="238"/>
      <c r="O526" s="238"/>
      <c r="P526" s="238"/>
      <c r="Q526" s="238"/>
      <c r="R526" s="238"/>
      <c r="S526" s="238"/>
      <c r="T526" s="23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0" t="s">
        <v>146</v>
      </c>
      <c r="AU526" s="240" t="s">
        <v>82</v>
      </c>
      <c r="AV526" s="14" t="s">
        <v>82</v>
      </c>
      <c r="AW526" s="14" t="s">
        <v>33</v>
      </c>
      <c r="AX526" s="14" t="s">
        <v>72</v>
      </c>
      <c r="AY526" s="240" t="s">
        <v>136</v>
      </c>
    </row>
    <row r="527" s="14" customFormat="1">
      <c r="A527" s="14"/>
      <c r="B527" s="230"/>
      <c r="C527" s="231"/>
      <c r="D527" s="221" t="s">
        <v>146</v>
      </c>
      <c r="E527" s="232" t="s">
        <v>19</v>
      </c>
      <c r="F527" s="233" t="s">
        <v>688</v>
      </c>
      <c r="G527" s="231"/>
      <c r="H527" s="234">
        <v>17.757000000000001</v>
      </c>
      <c r="I527" s="235"/>
      <c r="J527" s="231"/>
      <c r="K527" s="231"/>
      <c r="L527" s="236"/>
      <c r="M527" s="237"/>
      <c r="N527" s="238"/>
      <c r="O527" s="238"/>
      <c r="P527" s="238"/>
      <c r="Q527" s="238"/>
      <c r="R527" s="238"/>
      <c r="S527" s="238"/>
      <c r="T527" s="23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0" t="s">
        <v>146</v>
      </c>
      <c r="AU527" s="240" t="s">
        <v>82</v>
      </c>
      <c r="AV527" s="14" t="s">
        <v>82</v>
      </c>
      <c r="AW527" s="14" t="s">
        <v>33</v>
      </c>
      <c r="AX527" s="14" t="s">
        <v>72</v>
      </c>
      <c r="AY527" s="240" t="s">
        <v>136</v>
      </c>
    </row>
    <row r="528" s="14" customFormat="1">
      <c r="A528" s="14"/>
      <c r="B528" s="230"/>
      <c r="C528" s="231"/>
      <c r="D528" s="221" t="s">
        <v>146</v>
      </c>
      <c r="E528" s="232" t="s">
        <v>19</v>
      </c>
      <c r="F528" s="233" t="s">
        <v>689</v>
      </c>
      <c r="G528" s="231"/>
      <c r="H528" s="234">
        <v>15.84</v>
      </c>
      <c r="I528" s="235"/>
      <c r="J528" s="231"/>
      <c r="K528" s="231"/>
      <c r="L528" s="236"/>
      <c r="M528" s="237"/>
      <c r="N528" s="238"/>
      <c r="O528" s="238"/>
      <c r="P528" s="238"/>
      <c r="Q528" s="238"/>
      <c r="R528" s="238"/>
      <c r="S528" s="238"/>
      <c r="T528" s="23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0" t="s">
        <v>146</v>
      </c>
      <c r="AU528" s="240" t="s">
        <v>82</v>
      </c>
      <c r="AV528" s="14" t="s">
        <v>82</v>
      </c>
      <c r="AW528" s="14" t="s">
        <v>33</v>
      </c>
      <c r="AX528" s="14" t="s">
        <v>72</v>
      </c>
      <c r="AY528" s="240" t="s">
        <v>136</v>
      </c>
    </row>
    <row r="529" s="13" customFormat="1">
      <c r="A529" s="13"/>
      <c r="B529" s="219"/>
      <c r="C529" s="220"/>
      <c r="D529" s="221" t="s">
        <v>146</v>
      </c>
      <c r="E529" s="222" t="s">
        <v>19</v>
      </c>
      <c r="F529" s="223" t="s">
        <v>636</v>
      </c>
      <c r="G529" s="220"/>
      <c r="H529" s="222" t="s">
        <v>19</v>
      </c>
      <c r="I529" s="224"/>
      <c r="J529" s="220"/>
      <c r="K529" s="220"/>
      <c r="L529" s="225"/>
      <c r="M529" s="226"/>
      <c r="N529" s="227"/>
      <c r="O529" s="227"/>
      <c r="P529" s="227"/>
      <c r="Q529" s="227"/>
      <c r="R529" s="227"/>
      <c r="S529" s="227"/>
      <c r="T529" s="22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29" t="s">
        <v>146</v>
      </c>
      <c r="AU529" s="229" t="s">
        <v>82</v>
      </c>
      <c r="AV529" s="13" t="s">
        <v>80</v>
      </c>
      <c r="AW529" s="13" t="s">
        <v>33</v>
      </c>
      <c r="AX529" s="13" t="s">
        <v>72</v>
      </c>
      <c r="AY529" s="229" t="s">
        <v>136</v>
      </c>
    </row>
    <row r="530" s="14" customFormat="1">
      <c r="A530" s="14"/>
      <c r="B530" s="230"/>
      <c r="C530" s="231"/>
      <c r="D530" s="221" t="s">
        <v>146</v>
      </c>
      <c r="E530" s="232" t="s">
        <v>19</v>
      </c>
      <c r="F530" s="233" t="s">
        <v>690</v>
      </c>
      <c r="G530" s="231"/>
      <c r="H530" s="234">
        <v>50.119</v>
      </c>
      <c r="I530" s="235"/>
      <c r="J530" s="231"/>
      <c r="K530" s="231"/>
      <c r="L530" s="236"/>
      <c r="M530" s="237"/>
      <c r="N530" s="238"/>
      <c r="O530" s="238"/>
      <c r="P530" s="238"/>
      <c r="Q530" s="238"/>
      <c r="R530" s="238"/>
      <c r="S530" s="238"/>
      <c r="T530" s="23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0" t="s">
        <v>146</v>
      </c>
      <c r="AU530" s="240" t="s">
        <v>82</v>
      </c>
      <c r="AV530" s="14" t="s">
        <v>82</v>
      </c>
      <c r="AW530" s="14" t="s">
        <v>33</v>
      </c>
      <c r="AX530" s="14" t="s">
        <v>72</v>
      </c>
      <c r="AY530" s="240" t="s">
        <v>136</v>
      </c>
    </row>
    <row r="531" s="14" customFormat="1">
      <c r="A531" s="14"/>
      <c r="B531" s="230"/>
      <c r="C531" s="231"/>
      <c r="D531" s="221" t="s">
        <v>146</v>
      </c>
      <c r="E531" s="232" t="s">
        <v>19</v>
      </c>
      <c r="F531" s="233" t="s">
        <v>691</v>
      </c>
      <c r="G531" s="231"/>
      <c r="H531" s="234">
        <v>76.375</v>
      </c>
      <c r="I531" s="235"/>
      <c r="J531" s="231"/>
      <c r="K531" s="231"/>
      <c r="L531" s="236"/>
      <c r="M531" s="237"/>
      <c r="N531" s="238"/>
      <c r="O531" s="238"/>
      <c r="P531" s="238"/>
      <c r="Q531" s="238"/>
      <c r="R531" s="238"/>
      <c r="S531" s="238"/>
      <c r="T531" s="23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0" t="s">
        <v>146</v>
      </c>
      <c r="AU531" s="240" t="s">
        <v>82</v>
      </c>
      <c r="AV531" s="14" t="s">
        <v>82</v>
      </c>
      <c r="AW531" s="14" t="s">
        <v>33</v>
      </c>
      <c r="AX531" s="14" t="s">
        <v>72</v>
      </c>
      <c r="AY531" s="240" t="s">
        <v>136</v>
      </c>
    </row>
    <row r="532" s="14" customFormat="1">
      <c r="A532" s="14"/>
      <c r="B532" s="230"/>
      <c r="C532" s="231"/>
      <c r="D532" s="221" t="s">
        <v>146</v>
      </c>
      <c r="E532" s="232" t="s">
        <v>19</v>
      </c>
      <c r="F532" s="233" t="s">
        <v>692</v>
      </c>
      <c r="G532" s="231"/>
      <c r="H532" s="234">
        <v>55.091000000000001</v>
      </c>
      <c r="I532" s="235"/>
      <c r="J532" s="231"/>
      <c r="K532" s="231"/>
      <c r="L532" s="236"/>
      <c r="M532" s="237"/>
      <c r="N532" s="238"/>
      <c r="O532" s="238"/>
      <c r="P532" s="238"/>
      <c r="Q532" s="238"/>
      <c r="R532" s="238"/>
      <c r="S532" s="238"/>
      <c r="T532" s="23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0" t="s">
        <v>146</v>
      </c>
      <c r="AU532" s="240" t="s">
        <v>82</v>
      </c>
      <c r="AV532" s="14" t="s">
        <v>82</v>
      </c>
      <c r="AW532" s="14" t="s">
        <v>33</v>
      </c>
      <c r="AX532" s="14" t="s">
        <v>72</v>
      </c>
      <c r="AY532" s="240" t="s">
        <v>136</v>
      </c>
    </row>
    <row r="533" s="13" customFormat="1">
      <c r="A533" s="13"/>
      <c r="B533" s="219"/>
      <c r="C533" s="220"/>
      <c r="D533" s="221" t="s">
        <v>146</v>
      </c>
      <c r="E533" s="222" t="s">
        <v>19</v>
      </c>
      <c r="F533" s="223" t="s">
        <v>262</v>
      </c>
      <c r="G533" s="220"/>
      <c r="H533" s="222" t="s">
        <v>19</v>
      </c>
      <c r="I533" s="224"/>
      <c r="J533" s="220"/>
      <c r="K533" s="220"/>
      <c r="L533" s="225"/>
      <c r="M533" s="226"/>
      <c r="N533" s="227"/>
      <c r="O533" s="227"/>
      <c r="P533" s="227"/>
      <c r="Q533" s="227"/>
      <c r="R533" s="227"/>
      <c r="S533" s="227"/>
      <c r="T533" s="22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29" t="s">
        <v>146</v>
      </c>
      <c r="AU533" s="229" t="s">
        <v>82</v>
      </c>
      <c r="AV533" s="13" t="s">
        <v>80</v>
      </c>
      <c r="AW533" s="13" t="s">
        <v>33</v>
      </c>
      <c r="AX533" s="13" t="s">
        <v>72</v>
      </c>
      <c r="AY533" s="229" t="s">
        <v>136</v>
      </c>
    </row>
    <row r="534" s="14" customFormat="1">
      <c r="A534" s="14"/>
      <c r="B534" s="230"/>
      <c r="C534" s="231"/>
      <c r="D534" s="221" t="s">
        <v>146</v>
      </c>
      <c r="E534" s="232" t="s">
        <v>19</v>
      </c>
      <c r="F534" s="233" t="s">
        <v>693</v>
      </c>
      <c r="G534" s="231"/>
      <c r="H534" s="234">
        <v>60.356999999999999</v>
      </c>
      <c r="I534" s="235"/>
      <c r="J534" s="231"/>
      <c r="K534" s="231"/>
      <c r="L534" s="236"/>
      <c r="M534" s="237"/>
      <c r="N534" s="238"/>
      <c r="O534" s="238"/>
      <c r="P534" s="238"/>
      <c r="Q534" s="238"/>
      <c r="R534" s="238"/>
      <c r="S534" s="238"/>
      <c r="T534" s="23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0" t="s">
        <v>146</v>
      </c>
      <c r="AU534" s="240" t="s">
        <v>82</v>
      </c>
      <c r="AV534" s="14" t="s">
        <v>82</v>
      </c>
      <c r="AW534" s="14" t="s">
        <v>33</v>
      </c>
      <c r="AX534" s="14" t="s">
        <v>72</v>
      </c>
      <c r="AY534" s="240" t="s">
        <v>136</v>
      </c>
    </row>
    <row r="535" s="14" customFormat="1">
      <c r="A535" s="14"/>
      <c r="B535" s="230"/>
      <c r="C535" s="231"/>
      <c r="D535" s="221" t="s">
        <v>146</v>
      </c>
      <c r="E535" s="232" t="s">
        <v>19</v>
      </c>
      <c r="F535" s="233" t="s">
        <v>694</v>
      </c>
      <c r="G535" s="231"/>
      <c r="H535" s="234">
        <v>11.381</v>
      </c>
      <c r="I535" s="235"/>
      <c r="J535" s="231"/>
      <c r="K535" s="231"/>
      <c r="L535" s="236"/>
      <c r="M535" s="237"/>
      <c r="N535" s="238"/>
      <c r="O535" s="238"/>
      <c r="P535" s="238"/>
      <c r="Q535" s="238"/>
      <c r="R535" s="238"/>
      <c r="S535" s="238"/>
      <c r="T535" s="23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0" t="s">
        <v>146</v>
      </c>
      <c r="AU535" s="240" t="s">
        <v>82</v>
      </c>
      <c r="AV535" s="14" t="s">
        <v>82</v>
      </c>
      <c r="AW535" s="14" t="s">
        <v>33</v>
      </c>
      <c r="AX535" s="14" t="s">
        <v>72</v>
      </c>
      <c r="AY535" s="240" t="s">
        <v>136</v>
      </c>
    </row>
    <row r="536" s="14" customFormat="1">
      <c r="A536" s="14"/>
      <c r="B536" s="230"/>
      <c r="C536" s="231"/>
      <c r="D536" s="221" t="s">
        <v>146</v>
      </c>
      <c r="E536" s="232" t="s">
        <v>19</v>
      </c>
      <c r="F536" s="233" t="s">
        <v>695</v>
      </c>
      <c r="G536" s="231"/>
      <c r="H536" s="234">
        <v>3.7799999999999998</v>
      </c>
      <c r="I536" s="235"/>
      <c r="J536" s="231"/>
      <c r="K536" s="231"/>
      <c r="L536" s="236"/>
      <c r="M536" s="237"/>
      <c r="N536" s="238"/>
      <c r="O536" s="238"/>
      <c r="P536" s="238"/>
      <c r="Q536" s="238"/>
      <c r="R536" s="238"/>
      <c r="S536" s="238"/>
      <c r="T536" s="23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0" t="s">
        <v>146</v>
      </c>
      <c r="AU536" s="240" t="s">
        <v>82</v>
      </c>
      <c r="AV536" s="14" t="s">
        <v>82</v>
      </c>
      <c r="AW536" s="14" t="s">
        <v>33</v>
      </c>
      <c r="AX536" s="14" t="s">
        <v>72</v>
      </c>
      <c r="AY536" s="240" t="s">
        <v>136</v>
      </c>
    </row>
    <row r="537" s="14" customFormat="1">
      <c r="A537" s="14"/>
      <c r="B537" s="230"/>
      <c r="C537" s="231"/>
      <c r="D537" s="221" t="s">
        <v>146</v>
      </c>
      <c r="E537" s="232" t="s">
        <v>19</v>
      </c>
      <c r="F537" s="233" t="s">
        <v>696</v>
      </c>
      <c r="G537" s="231"/>
      <c r="H537" s="234">
        <v>16.713000000000001</v>
      </c>
      <c r="I537" s="235"/>
      <c r="J537" s="231"/>
      <c r="K537" s="231"/>
      <c r="L537" s="236"/>
      <c r="M537" s="237"/>
      <c r="N537" s="238"/>
      <c r="O537" s="238"/>
      <c r="P537" s="238"/>
      <c r="Q537" s="238"/>
      <c r="R537" s="238"/>
      <c r="S537" s="238"/>
      <c r="T537" s="23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0" t="s">
        <v>146</v>
      </c>
      <c r="AU537" s="240" t="s">
        <v>82</v>
      </c>
      <c r="AV537" s="14" t="s">
        <v>82</v>
      </c>
      <c r="AW537" s="14" t="s">
        <v>33</v>
      </c>
      <c r="AX537" s="14" t="s">
        <v>72</v>
      </c>
      <c r="AY537" s="240" t="s">
        <v>136</v>
      </c>
    </row>
    <row r="538" s="15" customFormat="1">
      <c r="A538" s="15"/>
      <c r="B538" s="241"/>
      <c r="C538" s="242"/>
      <c r="D538" s="221" t="s">
        <v>146</v>
      </c>
      <c r="E538" s="243" t="s">
        <v>19</v>
      </c>
      <c r="F538" s="244" t="s">
        <v>151</v>
      </c>
      <c r="G538" s="242"/>
      <c r="H538" s="245">
        <v>1251.405</v>
      </c>
      <c r="I538" s="246"/>
      <c r="J538" s="242"/>
      <c r="K538" s="242"/>
      <c r="L538" s="247"/>
      <c r="M538" s="248"/>
      <c r="N538" s="249"/>
      <c r="O538" s="249"/>
      <c r="P538" s="249"/>
      <c r="Q538" s="249"/>
      <c r="R538" s="249"/>
      <c r="S538" s="249"/>
      <c r="T538" s="250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51" t="s">
        <v>146</v>
      </c>
      <c r="AU538" s="251" t="s">
        <v>82</v>
      </c>
      <c r="AV538" s="15" t="s">
        <v>144</v>
      </c>
      <c r="AW538" s="15" t="s">
        <v>33</v>
      </c>
      <c r="AX538" s="15" t="s">
        <v>80</v>
      </c>
      <c r="AY538" s="251" t="s">
        <v>136</v>
      </c>
    </row>
    <row r="539" s="2" customFormat="1" ht="24.15" customHeight="1">
      <c r="A539" s="40"/>
      <c r="B539" s="41"/>
      <c r="C539" s="206" t="s">
        <v>697</v>
      </c>
      <c r="D539" s="206" t="s">
        <v>139</v>
      </c>
      <c r="E539" s="207" t="s">
        <v>698</v>
      </c>
      <c r="F539" s="208" t="s">
        <v>699</v>
      </c>
      <c r="G539" s="209" t="s">
        <v>154</v>
      </c>
      <c r="H539" s="210">
        <v>702.17100000000005</v>
      </c>
      <c r="I539" s="211"/>
      <c r="J539" s="212">
        <f>ROUND(I539*H539,2)</f>
        <v>0</v>
      </c>
      <c r="K539" s="208" t="s">
        <v>143</v>
      </c>
      <c r="L539" s="46"/>
      <c r="M539" s="213" t="s">
        <v>19</v>
      </c>
      <c r="N539" s="214" t="s">
        <v>43</v>
      </c>
      <c r="O539" s="86"/>
      <c r="P539" s="215">
        <f>O539*H539</f>
        <v>0</v>
      </c>
      <c r="Q539" s="215">
        <v>0</v>
      </c>
      <c r="R539" s="215">
        <f>Q539*H539</f>
        <v>0</v>
      </c>
      <c r="S539" s="215">
        <v>0.063</v>
      </c>
      <c r="T539" s="216">
        <f>S539*H539</f>
        <v>44.236773000000007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7" t="s">
        <v>144</v>
      </c>
      <c r="AT539" s="217" t="s">
        <v>139</v>
      </c>
      <c r="AU539" s="217" t="s">
        <v>82</v>
      </c>
      <c r="AY539" s="19" t="s">
        <v>136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9" t="s">
        <v>80</v>
      </c>
      <c r="BK539" s="218">
        <f>ROUND(I539*H539,2)</f>
        <v>0</v>
      </c>
      <c r="BL539" s="19" t="s">
        <v>144</v>
      </c>
      <c r="BM539" s="217" t="s">
        <v>700</v>
      </c>
    </row>
    <row r="540" s="13" customFormat="1">
      <c r="A540" s="13"/>
      <c r="B540" s="219"/>
      <c r="C540" s="220"/>
      <c r="D540" s="221" t="s">
        <v>146</v>
      </c>
      <c r="E540" s="222" t="s">
        <v>19</v>
      </c>
      <c r="F540" s="223" t="s">
        <v>701</v>
      </c>
      <c r="G540" s="220"/>
      <c r="H540" s="222" t="s">
        <v>19</v>
      </c>
      <c r="I540" s="224"/>
      <c r="J540" s="220"/>
      <c r="K540" s="220"/>
      <c r="L540" s="225"/>
      <c r="M540" s="226"/>
      <c r="N540" s="227"/>
      <c r="O540" s="227"/>
      <c r="P540" s="227"/>
      <c r="Q540" s="227"/>
      <c r="R540" s="227"/>
      <c r="S540" s="227"/>
      <c r="T540" s="22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29" t="s">
        <v>146</v>
      </c>
      <c r="AU540" s="229" t="s">
        <v>82</v>
      </c>
      <c r="AV540" s="13" t="s">
        <v>80</v>
      </c>
      <c r="AW540" s="13" t="s">
        <v>33</v>
      </c>
      <c r="AX540" s="13" t="s">
        <v>72</v>
      </c>
      <c r="AY540" s="229" t="s">
        <v>136</v>
      </c>
    </row>
    <row r="541" s="14" customFormat="1">
      <c r="A541" s="14"/>
      <c r="B541" s="230"/>
      <c r="C541" s="231"/>
      <c r="D541" s="221" t="s">
        <v>146</v>
      </c>
      <c r="E541" s="232" t="s">
        <v>19</v>
      </c>
      <c r="F541" s="233" t="s">
        <v>702</v>
      </c>
      <c r="G541" s="231"/>
      <c r="H541" s="234">
        <v>183.40000000000001</v>
      </c>
      <c r="I541" s="235"/>
      <c r="J541" s="231"/>
      <c r="K541" s="231"/>
      <c r="L541" s="236"/>
      <c r="M541" s="237"/>
      <c r="N541" s="238"/>
      <c r="O541" s="238"/>
      <c r="P541" s="238"/>
      <c r="Q541" s="238"/>
      <c r="R541" s="238"/>
      <c r="S541" s="238"/>
      <c r="T541" s="23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0" t="s">
        <v>146</v>
      </c>
      <c r="AU541" s="240" t="s">
        <v>82</v>
      </c>
      <c r="AV541" s="14" t="s">
        <v>82</v>
      </c>
      <c r="AW541" s="14" t="s">
        <v>33</v>
      </c>
      <c r="AX541" s="14" t="s">
        <v>72</v>
      </c>
      <c r="AY541" s="240" t="s">
        <v>136</v>
      </c>
    </row>
    <row r="542" s="14" customFormat="1">
      <c r="A542" s="14"/>
      <c r="B542" s="230"/>
      <c r="C542" s="231"/>
      <c r="D542" s="221" t="s">
        <v>146</v>
      </c>
      <c r="E542" s="232" t="s">
        <v>19</v>
      </c>
      <c r="F542" s="233" t="s">
        <v>703</v>
      </c>
      <c r="G542" s="231"/>
      <c r="H542" s="234">
        <v>7.9950000000000001</v>
      </c>
      <c r="I542" s="235"/>
      <c r="J542" s="231"/>
      <c r="K542" s="231"/>
      <c r="L542" s="236"/>
      <c r="M542" s="237"/>
      <c r="N542" s="238"/>
      <c r="O542" s="238"/>
      <c r="P542" s="238"/>
      <c r="Q542" s="238"/>
      <c r="R542" s="238"/>
      <c r="S542" s="238"/>
      <c r="T542" s="23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0" t="s">
        <v>146</v>
      </c>
      <c r="AU542" s="240" t="s">
        <v>82</v>
      </c>
      <c r="AV542" s="14" t="s">
        <v>82</v>
      </c>
      <c r="AW542" s="14" t="s">
        <v>33</v>
      </c>
      <c r="AX542" s="14" t="s">
        <v>72</v>
      </c>
      <c r="AY542" s="240" t="s">
        <v>136</v>
      </c>
    </row>
    <row r="543" s="13" customFormat="1">
      <c r="A543" s="13"/>
      <c r="B543" s="219"/>
      <c r="C543" s="220"/>
      <c r="D543" s="221" t="s">
        <v>146</v>
      </c>
      <c r="E543" s="222" t="s">
        <v>19</v>
      </c>
      <c r="F543" s="223" t="s">
        <v>630</v>
      </c>
      <c r="G543" s="220"/>
      <c r="H543" s="222" t="s">
        <v>19</v>
      </c>
      <c r="I543" s="224"/>
      <c r="J543" s="220"/>
      <c r="K543" s="220"/>
      <c r="L543" s="225"/>
      <c r="M543" s="226"/>
      <c r="N543" s="227"/>
      <c r="O543" s="227"/>
      <c r="P543" s="227"/>
      <c r="Q543" s="227"/>
      <c r="R543" s="227"/>
      <c r="S543" s="227"/>
      <c r="T543" s="22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29" t="s">
        <v>146</v>
      </c>
      <c r="AU543" s="229" t="s">
        <v>82</v>
      </c>
      <c r="AV543" s="13" t="s">
        <v>80</v>
      </c>
      <c r="AW543" s="13" t="s">
        <v>33</v>
      </c>
      <c r="AX543" s="13" t="s">
        <v>72</v>
      </c>
      <c r="AY543" s="229" t="s">
        <v>136</v>
      </c>
    </row>
    <row r="544" s="14" customFormat="1">
      <c r="A544" s="14"/>
      <c r="B544" s="230"/>
      <c r="C544" s="231"/>
      <c r="D544" s="221" t="s">
        <v>146</v>
      </c>
      <c r="E544" s="232" t="s">
        <v>19</v>
      </c>
      <c r="F544" s="233" t="s">
        <v>704</v>
      </c>
      <c r="G544" s="231"/>
      <c r="H544" s="234">
        <v>380.56799999999998</v>
      </c>
      <c r="I544" s="235"/>
      <c r="J544" s="231"/>
      <c r="K544" s="231"/>
      <c r="L544" s="236"/>
      <c r="M544" s="237"/>
      <c r="N544" s="238"/>
      <c r="O544" s="238"/>
      <c r="P544" s="238"/>
      <c r="Q544" s="238"/>
      <c r="R544" s="238"/>
      <c r="S544" s="238"/>
      <c r="T544" s="23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0" t="s">
        <v>146</v>
      </c>
      <c r="AU544" s="240" t="s">
        <v>82</v>
      </c>
      <c r="AV544" s="14" t="s">
        <v>82</v>
      </c>
      <c r="AW544" s="14" t="s">
        <v>33</v>
      </c>
      <c r="AX544" s="14" t="s">
        <v>72</v>
      </c>
      <c r="AY544" s="240" t="s">
        <v>136</v>
      </c>
    </row>
    <row r="545" s="14" customFormat="1">
      <c r="A545" s="14"/>
      <c r="B545" s="230"/>
      <c r="C545" s="231"/>
      <c r="D545" s="221" t="s">
        <v>146</v>
      </c>
      <c r="E545" s="232" t="s">
        <v>19</v>
      </c>
      <c r="F545" s="233" t="s">
        <v>705</v>
      </c>
      <c r="G545" s="231"/>
      <c r="H545" s="234">
        <v>8.0999999999999996</v>
      </c>
      <c r="I545" s="235"/>
      <c r="J545" s="231"/>
      <c r="K545" s="231"/>
      <c r="L545" s="236"/>
      <c r="M545" s="237"/>
      <c r="N545" s="238"/>
      <c r="O545" s="238"/>
      <c r="P545" s="238"/>
      <c r="Q545" s="238"/>
      <c r="R545" s="238"/>
      <c r="S545" s="238"/>
      <c r="T545" s="23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0" t="s">
        <v>146</v>
      </c>
      <c r="AU545" s="240" t="s">
        <v>82</v>
      </c>
      <c r="AV545" s="14" t="s">
        <v>82</v>
      </c>
      <c r="AW545" s="14" t="s">
        <v>33</v>
      </c>
      <c r="AX545" s="14" t="s">
        <v>72</v>
      </c>
      <c r="AY545" s="240" t="s">
        <v>136</v>
      </c>
    </row>
    <row r="546" s="14" customFormat="1">
      <c r="A546" s="14"/>
      <c r="B546" s="230"/>
      <c r="C546" s="231"/>
      <c r="D546" s="221" t="s">
        <v>146</v>
      </c>
      <c r="E546" s="232" t="s">
        <v>19</v>
      </c>
      <c r="F546" s="233" t="s">
        <v>706</v>
      </c>
      <c r="G546" s="231"/>
      <c r="H546" s="234">
        <v>18.899999999999999</v>
      </c>
      <c r="I546" s="235"/>
      <c r="J546" s="231"/>
      <c r="K546" s="231"/>
      <c r="L546" s="236"/>
      <c r="M546" s="237"/>
      <c r="N546" s="238"/>
      <c r="O546" s="238"/>
      <c r="P546" s="238"/>
      <c r="Q546" s="238"/>
      <c r="R546" s="238"/>
      <c r="S546" s="238"/>
      <c r="T546" s="23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0" t="s">
        <v>146</v>
      </c>
      <c r="AU546" s="240" t="s">
        <v>82</v>
      </c>
      <c r="AV546" s="14" t="s">
        <v>82</v>
      </c>
      <c r="AW546" s="14" t="s">
        <v>33</v>
      </c>
      <c r="AX546" s="14" t="s">
        <v>72</v>
      </c>
      <c r="AY546" s="240" t="s">
        <v>136</v>
      </c>
    </row>
    <row r="547" s="14" customFormat="1">
      <c r="A547" s="14"/>
      <c r="B547" s="230"/>
      <c r="C547" s="231"/>
      <c r="D547" s="221" t="s">
        <v>146</v>
      </c>
      <c r="E547" s="232" t="s">
        <v>19</v>
      </c>
      <c r="F547" s="233" t="s">
        <v>707</v>
      </c>
      <c r="G547" s="231"/>
      <c r="H547" s="234">
        <v>13.15</v>
      </c>
      <c r="I547" s="235"/>
      <c r="J547" s="231"/>
      <c r="K547" s="231"/>
      <c r="L547" s="236"/>
      <c r="M547" s="237"/>
      <c r="N547" s="238"/>
      <c r="O547" s="238"/>
      <c r="P547" s="238"/>
      <c r="Q547" s="238"/>
      <c r="R547" s="238"/>
      <c r="S547" s="238"/>
      <c r="T547" s="23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0" t="s">
        <v>146</v>
      </c>
      <c r="AU547" s="240" t="s">
        <v>82</v>
      </c>
      <c r="AV547" s="14" t="s">
        <v>82</v>
      </c>
      <c r="AW547" s="14" t="s">
        <v>33</v>
      </c>
      <c r="AX547" s="14" t="s">
        <v>72</v>
      </c>
      <c r="AY547" s="240" t="s">
        <v>136</v>
      </c>
    </row>
    <row r="548" s="14" customFormat="1">
      <c r="A548" s="14"/>
      <c r="B548" s="230"/>
      <c r="C548" s="231"/>
      <c r="D548" s="221" t="s">
        <v>146</v>
      </c>
      <c r="E548" s="232" t="s">
        <v>19</v>
      </c>
      <c r="F548" s="233" t="s">
        <v>708</v>
      </c>
      <c r="G548" s="231"/>
      <c r="H548" s="234">
        <v>13.65</v>
      </c>
      <c r="I548" s="235"/>
      <c r="J548" s="231"/>
      <c r="K548" s="231"/>
      <c r="L548" s="236"/>
      <c r="M548" s="237"/>
      <c r="N548" s="238"/>
      <c r="O548" s="238"/>
      <c r="P548" s="238"/>
      <c r="Q548" s="238"/>
      <c r="R548" s="238"/>
      <c r="S548" s="238"/>
      <c r="T548" s="23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0" t="s">
        <v>146</v>
      </c>
      <c r="AU548" s="240" t="s">
        <v>82</v>
      </c>
      <c r="AV548" s="14" t="s">
        <v>82</v>
      </c>
      <c r="AW548" s="14" t="s">
        <v>33</v>
      </c>
      <c r="AX548" s="14" t="s">
        <v>72</v>
      </c>
      <c r="AY548" s="240" t="s">
        <v>136</v>
      </c>
    </row>
    <row r="549" s="13" customFormat="1">
      <c r="A549" s="13"/>
      <c r="B549" s="219"/>
      <c r="C549" s="220"/>
      <c r="D549" s="221" t="s">
        <v>146</v>
      </c>
      <c r="E549" s="222" t="s">
        <v>19</v>
      </c>
      <c r="F549" s="223" t="s">
        <v>636</v>
      </c>
      <c r="G549" s="220"/>
      <c r="H549" s="222" t="s">
        <v>19</v>
      </c>
      <c r="I549" s="224"/>
      <c r="J549" s="220"/>
      <c r="K549" s="220"/>
      <c r="L549" s="225"/>
      <c r="M549" s="226"/>
      <c r="N549" s="227"/>
      <c r="O549" s="227"/>
      <c r="P549" s="227"/>
      <c r="Q549" s="227"/>
      <c r="R549" s="227"/>
      <c r="S549" s="227"/>
      <c r="T549" s="22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29" t="s">
        <v>146</v>
      </c>
      <c r="AU549" s="229" t="s">
        <v>82</v>
      </c>
      <c r="AV549" s="13" t="s">
        <v>80</v>
      </c>
      <c r="AW549" s="13" t="s">
        <v>33</v>
      </c>
      <c r="AX549" s="13" t="s">
        <v>72</v>
      </c>
      <c r="AY549" s="229" t="s">
        <v>136</v>
      </c>
    </row>
    <row r="550" s="14" customFormat="1">
      <c r="A550" s="14"/>
      <c r="B550" s="230"/>
      <c r="C550" s="231"/>
      <c r="D550" s="221" t="s">
        <v>146</v>
      </c>
      <c r="E550" s="232" t="s">
        <v>19</v>
      </c>
      <c r="F550" s="233" t="s">
        <v>709</v>
      </c>
      <c r="G550" s="231"/>
      <c r="H550" s="234">
        <v>76.408000000000001</v>
      </c>
      <c r="I550" s="235"/>
      <c r="J550" s="231"/>
      <c r="K550" s="231"/>
      <c r="L550" s="236"/>
      <c r="M550" s="237"/>
      <c r="N550" s="238"/>
      <c r="O550" s="238"/>
      <c r="P550" s="238"/>
      <c r="Q550" s="238"/>
      <c r="R550" s="238"/>
      <c r="S550" s="238"/>
      <c r="T550" s="23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0" t="s">
        <v>146</v>
      </c>
      <c r="AU550" s="240" t="s">
        <v>82</v>
      </c>
      <c r="AV550" s="14" t="s">
        <v>82</v>
      </c>
      <c r="AW550" s="14" t="s">
        <v>33</v>
      </c>
      <c r="AX550" s="14" t="s">
        <v>72</v>
      </c>
      <c r="AY550" s="240" t="s">
        <v>136</v>
      </c>
    </row>
    <row r="551" s="15" customFormat="1">
      <c r="A551" s="15"/>
      <c r="B551" s="241"/>
      <c r="C551" s="242"/>
      <c r="D551" s="221" t="s">
        <v>146</v>
      </c>
      <c r="E551" s="243" t="s">
        <v>19</v>
      </c>
      <c r="F551" s="244" t="s">
        <v>151</v>
      </c>
      <c r="G551" s="242"/>
      <c r="H551" s="245">
        <v>702.17100000000005</v>
      </c>
      <c r="I551" s="246"/>
      <c r="J551" s="242"/>
      <c r="K551" s="242"/>
      <c r="L551" s="247"/>
      <c r="M551" s="248"/>
      <c r="N551" s="249"/>
      <c r="O551" s="249"/>
      <c r="P551" s="249"/>
      <c r="Q551" s="249"/>
      <c r="R551" s="249"/>
      <c r="S551" s="249"/>
      <c r="T551" s="250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1" t="s">
        <v>146</v>
      </c>
      <c r="AU551" s="251" t="s">
        <v>82</v>
      </c>
      <c r="AV551" s="15" t="s">
        <v>144</v>
      </c>
      <c r="AW551" s="15" t="s">
        <v>33</v>
      </c>
      <c r="AX551" s="15" t="s">
        <v>80</v>
      </c>
      <c r="AY551" s="251" t="s">
        <v>136</v>
      </c>
    </row>
    <row r="552" s="2" customFormat="1" ht="37.8" customHeight="1">
      <c r="A552" s="40"/>
      <c r="B552" s="41"/>
      <c r="C552" s="206" t="s">
        <v>710</v>
      </c>
      <c r="D552" s="206" t="s">
        <v>139</v>
      </c>
      <c r="E552" s="207" t="s">
        <v>711</v>
      </c>
      <c r="F552" s="208" t="s">
        <v>712</v>
      </c>
      <c r="G552" s="209" t="s">
        <v>154</v>
      </c>
      <c r="H552" s="210">
        <v>120.164</v>
      </c>
      <c r="I552" s="211"/>
      <c r="J552" s="212">
        <f>ROUND(I552*H552,2)</f>
        <v>0</v>
      </c>
      <c r="K552" s="208" t="s">
        <v>143</v>
      </c>
      <c r="L552" s="46"/>
      <c r="M552" s="213" t="s">
        <v>19</v>
      </c>
      <c r="N552" s="214" t="s">
        <v>43</v>
      </c>
      <c r="O552" s="86"/>
      <c r="P552" s="215">
        <f>O552*H552</f>
        <v>0</v>
      </c>
      <c r="Q552" s="215">
        <v>0</v>
      </c>
      <c r="R552" s="215">
        <f>Q552*H552</f>
        <v>0</v>
      </c>
      <c r="S552" s="215">
        <v>0.068000000000000005</v>
      </c>
      <c r="T552" s="216">
        <f>S552*H552</f>
        <v>8.1711520000000011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7" t="s">
        <v>144</v>
      </c>
      <c r="AT552" s="217" t="s">
        <v>139</v>
      </c>
      <c r="AU552" s="217" t="s">
        <v>82</v>
      </c>
      <c r="AY552" s="19" t="s">
        <v>136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9" t="s">
        <v>80</v>
      </c>
      <c r="BK552" s="218">
        <f>ROUND(I552*H552,2)</f>
        <v>0</v>
      </c>
      <c r="BL552" s="19" t="s">
        <v>144</v>
      </c>
      <c r="BM552" s="217" t="s">
        <v>713</v>
      </c>
    </row>
    <row r="553" s="13" customFormat="1">
      <c r="A553" s="13"/>
      <c r="B553" s="219"/>
      <c r="C553" s="220"/>
      <c r="D553" s="221" t="s">
        <v>146</v>
      </c>
      <c r="E553" s="222" t="s">
        <v>19</v>
      </c>
      <c r="F553" s="223" t="s">
        <v>714</v>
      </c>
      <c r="G553" s="220"/>
      <c r="H553" s="222" t="s">
        <v>19</v>
      </c>
      <c r="I553" s="224"/>
      <c r="J553" s="220"/>
      <c r="K553" s="220"/>
      <c r="L553" s="225"/>
      <c r="M553" s="226"/>
      <c r="N553" s="227"/>
      <c r="O553" s="227"/>
      <c r="P553" s="227"/>
      <c r="Q553" s="227"/>
      <c r="R553" s="227"/>
      <c r="S553" s="227"/>
      <c r="T553" s="22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29" t="s">
        <v>146</v>
      </c>
      <c r="AU553" s="229" t="s">
        <v>82</v>
      </c>
      <c r="AV553" s="13" t="s">
        <v>80</v>
      </c>
      <c r="AW553" s="13" t="s">
        <v>33</v>
      </c>
      <c r="AX553" s="13" t="s">
        <v>72</v>
      </c>
      <c r="AY553" s="229" t="s">
        <v>136</v>
      </c>
    </row>
    <row r="554" s="14" customFormat="1">
      <c r="A554" s="14"/>
      <c r="B554" s="230"/>
      <c r="C554" s="231"/>
      <c r="D554" s="221" t="s">
        <v>146</v>
      </c>
      <c r="E554" s="232" t="s">
        <v>19</v>
      </c>
      <c r="F554" s="233" t="s">
        <v>715</v>
      </c>
      <c r="G554" s="231"/>
      <c r="H554" s="234">
        <v>73.216999999999999</v>
      </c>
      <c r="I554" s="235"/>
      <c r="J554" s="231"/>
      <c r="K554" s="231"/>
      <c r="L554" s="236"/>
      <c r="M554" s="237"/>
      <c r="N554" s="238"/>
      <c r="O554" s="238"/>
      <c r="P554" s="238"/>
      <c r="Q554" s="238"/>
      <c r="R554" s="238"/>
      <c r="S554" s="238"/>
      <c r="T554" s="23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0" t="s">
        <v>146</v>
      </c>
      <c r="AU554" s="240" t="s">
        <v>82</v>
      </c>
      <c r="AV554" s="14" t="s">
        <v>82</v>
      </c>
      <c r="AW554" s="14" t="s">
        <v>33</v>
      </c>
      <c r="AX554" s="14" t="s">
        <v>72</v>
      </c>
      <c r="AY554" s="240" t="s">
        <v>136</v>
      </c>
    </row>
    <row r="555" s="14" customFormat="1">
      <c r="A555" s="14"/>
      <c r="B555" s="230"/>
      <c r="C555" s="231"/>
      <c r="D555" s="221" t="s">
        <v>146</v>
      </c>
      <c r="E555" s="232" t="s">
        <v>19</v>
      </c>
      <c r="F555" s="233" t="s">
        <v>716</v>
      </c>
      <c r="G555" s="231"/>
      <c r="H555" s="234">
        <v>46.947000000000003</v>
      </c>
      <c r="I555" s="235"/>
      <c r="J555" s="231"/>
      <c r="K555" s="231"/>
      <c r="L555" s="236"/>
      <c r="M555" s="237"/>
      <c r="N555" s="238"/>
      <c r="O555" s="238"/>
      <c r="P555" s="238"/>
      <c r="Q555" s="238"/>
      <c r="R555" s="238"/>
      <c r="S555" s="238"/>
      <c r="T555" s="23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0" t="s">
        <v>146</v>
      </c>
      <c r="AU555" s="240" t="s">
        <v>82</v>
      </c>
      <c r="AV555" s="14" t="s">
        <v>82</v>
      </c>
      <c r="AW555" s="14" t="s">
        <v>33</v>
      </c>
      <c r="AX555" s="14" t="s">
        <v>72</v>
      </c>
      <c r="AY555" s="240" t="s">
        <v>136</v>
      </c>
    </row>
    <row r="556" s="15" customFormat="1">
      <c r="A556" s="15"/>
      <c r="B556" s="241"/>
      <c r="C556" s="242"/>
      <c r="D556" s="221" t="s">
        <v>146</v>
      </c>
      <c r="E556" s="243" t="s">
        <v>19</v>
      </c>
      <c r="F556" s="244" t="s">
        <v>151</v>
      </c>
      <c r="G556" s="242"/>
      <c r="H556" s="245">
        <v>120.164</v>
      </c>
      <c r="I556" s="246"/>
      <c r="J556" s="242"/>
      <c r="K556" s="242"/>
      <c r="L556" s="247"/>
      <c r="M556" s="248"/>
      <c r="N556" s="249"/>
      <c r="O556" s="249"/>
      <c r="P556" s="249"/>
      <c r="Q556" s="249"/>
      <c r="R556" s="249"/>
      <c r="S556" s="249"/>
      <c r="T556" s="250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1" t="s">
        <v>146</v>
      </c>
      <c r="AU556" s="251" t="s">
        <v>82</v>
      </c>
      <c r="AV556" s="15" t="s">
        <v>144</v>
      </c>
      <c r="AW556" s="15" t="s">
        <v>33</v>
      </c>
      <c r="AX556" s="15" t="s">
        <v>80</v>
      </c>
      <c r="AY556" s="251" t="s">
        <v>136</v>
      </c>
    </row>
    <row r="557" s="12" customFormat="1" ht="22.8" customHeight="1">
      <c r="A557" s="12"/>
      <c r="B557" s="190"/>
      <c r="C557" s="191"/>
      <c r="D557" s="192" t="s">
        <v>71</v>
      </c>
      <c r="E557" s="204" t="s">
        <v>717</v>
      </c>
      <c r="F557" s="204" t="s">
        <v>718</v>
      </c>
      <c r="G557" s="191"/>
      <c r="H557" s="191"/>
      <c r="I557" s="194"/>
      <c r="J557" s="205">
        <f>BK557</f>
        <v>0</v>
      </c>
      <c r="K557" s="191"/>
      <c r="L557" s="196"/>
      <c r="M557" s="197"/>
      <c r="N557" s="198"/>
      <c r="O557" s="198"/>
      <c r="P557" s="199">
        <f>SUM(P558:P566)</f>
        <v>0</v>
      </c>
      <c r="Q557" s="198"/>
      <c r="R557" s="199">
        <f>SUM(R558:R566)</f>
        <v>0</v>
      </c>
      <c r="S557" s="198"/>
      <c r="T557" s="200">
        <f>SUM(T558:T566)</f>
        <v>0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01" t="s">
        <v>80</v>
      </c>
      <c r="AT557" s="202" t="s">
        <v>71</v>
      </c>
      <c r="AU557" s="202" t="s">
        <v>80</v>
      </c>
      <c r="AY557" s="201" t="s">
        <v>136</v>
      </c>
      <c r="BK557" s="203">
        <f>SUM(BK558:BK566)</f>
        <v>0</v>
      </c>
    </row>
    <row r="558" s="2" customFormat="1" ht="37.8" customHeight="1">
      <c r="A558" s="40"/>
      <c r="B558" s="41"/>
      <c r="C558" s="206" t="s">
        <v>719</v>
      </c>
      <c r="D558" s="206" t="s">
        <v>139</v>
      </c>
      <c r="E558" s="207" t="s">
        <v>720</v>
      </c>
      <c r="F558" s="208" t="s">
        <v>721</v>
      </c>
      <c r="G558" s="209" t="s">
        <v>142</v>
      </c>
      <c r="H558" s="210">
        <v>484.30200000000002</v>
      </c>
      <c r="I558" s="211"/>
      <c r="J558" s="212">
        <f>ROUND(I558*H558,2)</f>
        <v>0</v>
      </c>
      <c r="K558" s="208" t="s">
        <v>143</v>
      </c>
      <c r="L558" s="46"/>
      <c r="M558" s="213" t="s">
        <v>19</v>
      </c>
      <c r="N558" s="214" t="s">
        <v>43</v>
      </c>
      <c r="O558" s="86"/>
      <c r="P558" s="215">
        <f>O558*H558</f>
        <v>0</v>
      </c>
      <c r="Q558" s="215">
        <v>0</v>
      </c>
      <c r="R558" s="215">
        <f>Q558*H558</f>
        <v>0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144</v>
      </c>
      <c r="AT558" s="217" t="s">
        <v>139</v>
      </c>
      <c r="AU558" s="217" t="s">
        <v>82</v>
      </c>
      <c r="AY558" s="19" t="s">
        <v>136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80</v>
      </c>
      <c r="BK558" s="218">
        <f>ROUND(I558*H558,2)</f>
        <v>0</v>
      </c>
      <c r="BL558" s="19" t="s">
        <v>144</v>
      </c>
      <c r="BM558" s="217" t="s">
        <v>722</v>
      </c>
    </row>
    <row r="559" s="2" customFormat="1" ht="24.15" customHeight="1">
      <c r="A559" s="40"/>
      <c r="B559" s="41"/>
      <c r="C559" s="206" t="s">
        <v>723</v>
      </c>
      <c r="D559" s="206" t="s">
        <v>139</v>
      </c>
      <c r="E559" s="207" t="s">
        <v>724</v>
      </c>
      <c r="F559" s="208" t="s">
        <v>725</v>
      </c>
      <c r="G559" s="209" t="s">
        <v>164</v>
      </c>
      <c r="H559" s="210">
        <v>7</v>
      </c>
      <c r="I559" s="211"/>
      <c r="J559" s="212">
        <f>ROUND(I559*H559,2)</f>
        <v>0</v>
      </c>
      <c r="K559" s="208" t="s">
        <v>143</v>
      </c>
      <c r="L559" s="46"/>
      <c r="M559" s="213" t="s">
        <v>19</v>
      </c>
      <c r="N559" s="214" t="s">
        <v>43</v>
      </c>
      <c r="O559" s="86"/>
      <c r="P559" s="215">
        <f>O559*H559</f>
        <v>0</v>
      </c>
      <c r="Q559" s="215">
        <v>0</v>
      </c>
      <c r="R559" s="215">
        <f>Q559*H559</f>
        <v>0</v>
      </c>
      <c r="S559" s="215">
        <v>0</v>
      </c>
      <c r="T559" s="216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7" t="s">
        <v>144</v>
      </c>
      <c r="AT559" s="217" t="s">
        <v>139</v>
      </c>
      <c r="AU559" s="217" t="s">
        <v>82</v>
      </c>
      <c r="AY559" s="19" t="s">
        <v>136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9" t="s">
        <v>80</v>
      </c>
      <c r="BK559" s="218">
        <f>ROUND(I559*H559,2)</f>
        <v>0</v>
      </c>
      <c r="BL559" s="19" t="s">
        <v>144</v>
      </c>
      <c r="BM559" s="217" t="s">
        <v>726</v>
      </c>
    </row>
    <row r="560" s="14" customFormat="1">
      <c r="A560" s="14"/>
      <c r="B560" s="230"/>
      <c r="C560" s="231"/>
      <c r="D560" s="221" t="s">
        <v>146</v>
      </c>
      <c r="E560" s="232" t="s">
        <v>19</v>
      </c>
      <c r="F560" s="233" t="s">
        <v>727</v>
      </c>
      <c r="G560" s="231"/>
      <c r="H560" s="234">
        <v>7</v>
      </c>
      <c r="I560" s="235"/>
      <c r="J560" s="231"/>
      <c r="K560" s="231"/>
      <c r="L560" s="236"/>
      <c r="M560" s="237"/>
      <c r="N560" s="238"/>
      <c r="O560" s="238"/>
      <c r="P560" s="238"/>
      <c r="Q560" s="238"/>
      <c r="R560" s="238"/>
      <c r="S560" s="238"/>
      <c r="T560" s="23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0" t="s">
        <v>146</v>
      </c>
      <c r="AU560" s="240" t="s">
        <v>82</v>
      </c>
      <c r="AV560" s="14" t="s">
        <v>82</v>
      </c>
      <c r="AW560" s="14" t="s">
        <v>33</v>
      </c>
      <c r="AX560" s="14" t="s">
        <v>80</v>
      </c>
      <c r="AY560" s="240" t="s">
        <v>136</v>
      </c>
    </row>
    <row r="561" s="2" customFormat="1" ht="24.15" customHeight="1">
      <c r="A561" s="40"/>
      <c r="B561" s="41"/>
      <c r="C561" s="206" t="s">
        <v>728</v>
      </c>
      <c r="D561" s="206" t="s">
        <v>139</v>
      </c>
      <c r="E561" s="207" t="s">
        <v>729</v>
      </c>
      <c r="F561" s="208" t="s">
        <v>730</v>
      </c>
      <c r="G561" s="209" t="s">
        <v>164</v>
      </c>
      <c r="H561" s="210">
        <v>420</v>
      </c>
      <c r="I561" s="211"/>
      <c r="J561" s="212">
        <f>ROUND(I561*H561,2)</f>
        <v>0</v>
      </c>
      <c r="K561" s="208" t="s">
        <v>143</v>
      </c>
      <c r="L561" s="46"/>
      <c r="M561" s="213" t="s">
        <v>19</v>
      </c>
      <c r="N561" s="214" t="s">
        <v>43</v>
      </c>
      <c r="O561" s="86"/>
      <c r="P561" s="215">
        <f>O561*H561</f>
        <v>0</v>
      </c>
      <c r="Q561" s="215">
        <v>0</v>
      </c>
      <c r="R561" s="215">
        <f>Q561*H561</f>
        <v>0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144</v>
      </c>
      <c r="AT561" s="217" t="s">
        <v>139</v>
      </c>
      <c r="AU561" s="217" t="s">
        <v>82</v>
      </c>
      <c r="AY561" s="19" t="s">
        <v>136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9" t="s">
        <v>80</v>
      </c>
      <c r="BK561" s="218">
        <f>ROUND(I561*H561,2)</f>
        <v>0</v>
      </c>
      <c r="BL561" s="19" t="s">
        <v>144</v>
      </c>
      <c r="BM561" s="217" t="s">
        <v>731</v>
      </c>
    </row>
    <row r="562" s="14" customFormat="1">
      <c r="A562" s="14"/>
      <c r="B562" s="230"/>
      <c r="C562" s="231"/>
      <c r="D562" s="221" t="s">
        <v>146</v>
      </c>
      <c r="E562" s="232" t="s">
        <v>19</v>
      </c>
      <c r="F562" s="233" t="s">
        <v>732</v>
      </c>
      <c r="G562" s="231"/>
      <c r="H562" s="234">
        <v>420</v>
      </c>
      <c r="I562" s="235"/>
      <c r="J562" s="231"/>
      <c r="K562" s="231"/>
      <c r="L562" s="236"/>
      <c r="M562" s="237"/>
      <c r="N562" s="238"/>
      <c r="O562" s="238"/>
      <c r="P562" s="238"/>
      <c r="Q562" s="238"/>
      <c r="R562" s="238"/>
      <c r="S562" s="238"/>
      <c r="T562" s="23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0" t="s">
        <v>146</v>
      </c>
      <c r="AU562" s="240" t="s">
        <v>82</v>
      </c>
      <c r="AV562" s="14" t="s">
        <v>82</v>
      </c>
      <c r="AW562" s="14" t="s">
        <v>33</v>
      </c>
      <c r="AX562" s="14" t="s">
        <v>80</v>
      </c>
      <c r="AY562" s="240" t="s">
        <v>136</v>
      </c>
    </row>
    <row r="563" s="2" customFormat="1" ht="24.15" customHeight="1">
      <c r="A563" s="40"/>
      <c r="B563" s="41"/>
      <c r="C563" s="206" t="s">
        <v>733</v>
      </c>
      <c r="D563" s="206" t="s">
        <v>139</v>
      </c>
      <c r="E563" s="207" t="s">
        <v>734</v>
      </c>
      <c r="F563" s="208" t="s">
        <v>735</v>
      </c>
      <c r="G563" s="209" t="s">
        <v>142</v>
      </c>
      <c r="H563" s="210">
        <v>484.30200000000002</v>
      </c>
      <c r="I563" s="211"/>
      <c r="J563" s="212">
        <f>ROUND(I563*H563,2)</f>
        <v>0</v>
      </c>
      <c r="K563" s="208" t="s">
        <v>143</v>
      </c>
      <c r="L563" s="46"/>
      <c r="M563" s="213" t="s">
        <v>19</v>
      </c>
      <c r="N563" s="214" t="s">
        <v>43</v>
      </c>
      <c r="O563" s="86"/>
      <c r="P563" s="215">
        <f>O563*H563</f>
        <v>0</v>
      </c>
      <c r="Q563" s="215">
        <v>0</v>
      </c>
      <c r="R563" s="215">
        <f>Q563*H563</f>
        <v>0</v>
      </c>
      <c r="S563" s="215">
        <v>0</v>
      </c>
      <c r="T563" s="216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7" t="s">
        <v>144</v>
      </c>
      <c r="AT563" s="217" t="s">
        <v>139</v>
      </c>
      <c r="AU563" s="217" t="s">
        <v>82</v>
      </c>
      <c r="AY563" s="19" t="s">
        <v>136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9" t="s">
        <v>80</v>
      </c>
      <c r="BK563" s="218">
        <f>ROUND(I563*H563,2)</f>
        <v>0</v>
      </c>
      <c r="BL563" s="19" t="s">
        <v>144</v>
      </c>
      <c r="BM563" s="217" t="s">
        <v>736</v>
      </c>
    </row>
    <row r="564" s="2" customFormat="1" ht="37.8" customHeight="1">
      <c r="A564" s="40"/>
      <c r="B564" s="41"/>
      <c r="C564" s="206" t="s">
        <v>737</v>
      </c>
      <c r="D564" s="206" t="s">
        <v>139</v>
      </c>
      <c r="E564" s="207" t="s">
        <v>738</v>
      </c>
      <c r="F564" s="208" t="s">
        <v>739</v>
      </c>
      <c r="G564" s="209" t="s">
        <v>142</v>
      </c>
      <c r="H564" s="210">
        <v>9686.0400000000009</v>
      </c>
      <c r="I564" s="211"/>
      <c r="J564" s="212">
        <f>ROUND(I564*H564,2)</f>
        <v>0</v>
      </c>
      <c r="K564" s="208" t="s">
        <v>143</v>
      </c>
      <c r="L564" s="46"/>
      <c r="M564" s="213" t="s">
        <v>19</v>
      </c>
      <c r="N564" s="214" t="s">
        <v>43</v>
      </c>
      <c r="O564" s="86"/>
      <c r="P564" s="215">
        <f>O564*H564</f>
        <v>0</v>
      </c>
      <c r="Q564" s="215">
        <v>0</v>
      </c>
      <c r="R564" s="215">
        <f>Q564*H564</f>
        <v>0</v>
      </c>
      <c r="S564" s="215">
        <v>0</v>
      </c>
      <c r="T564" s="216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7" t="s">
        <v>144</v>
      </c>
      <c r="AT564" s="217" t="s">
        <v>139</v>
      </c>
      <c r="AU564" s="217" t="s">
        <v>82</v>
      </c>
      <c r="AY564" s="19" t="s">
        <v>136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19" t="s">
        <v>80</v>
      </c>
      <c r="BK564" s="218">
        <f>ROUND(I564*H564,2)</f>
        <v>0</v>
      </c>
      <c r="BL564" s="19" t="s">
        <v>144</v>
      </c>
      <c r="BM564" s="217" t="s">
        <v>740</v>
      </c>
    </row>
    <row r="565" s="14" customFormat="1">
      <c r="A565" s="14"/>
      <c r="B565" s="230"/>
      <c r="C565" s="231"/>
      <c r="D565" s="221" t="s">
        <v>146</v>
      </c>
      <c r="E565" s="232" t="s">
        <v>19</v>
      </c>
      <c r="F565" s="233" t="s">
        <v>741</v>
      </c>
      <c r="G565" s="231"/>
      <c r="H565" s="234">
        <v>9686.0400000000009</v>
      </c>
      <c r="I565" s="235"/>
      <c r="J565" s="231"/>
      <c r="K565" s="231"/>
      <c r="L565" s="236"/>
      <c r="M565" s="237"/>
      <c r="N565" s="238"/>
      <c r="O565" s="238"/>
      <c r="P565" s="238"/>
      <c r="Q565" s="238"/>
      <c r="R565" s="238"/>
      <c r="S565" s="238"/>
      <c r="T565" s="23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0" t="s">
        <v>146</v>
      </c>
      <c r="AU565" s="240" t="s">
        <v>82</v>
      </c>
      <c r="AV565" s="14" t="s">
        <v>82</v>
      </c>
      <c r="AW565" s="14" t="s">
        <v>33</v>
      </c>
      <c r="AX565" s="14" t="s">
        <v>80</v>
      </c>
      <c r="AY565" s="240" t="s">
        <v>136</v>
      </c>
    </row>
    <row r="566" s="2" customFormat="1" ht="24.15" customHeight="1">
      <c r="A566" s="40"/>
      <c r="B566" s="41"/>
      <c r="C566" s="206" t="s">
        <v>742</v>
      </c>
      <c r="D566" s="206" t="s">
        <v>139</v>
      </c>
      <c r="E566" s="207" t="s">
        <v>743</v>
      </c>
      <c r="F566" s="208" t="s">
        <v>744</v>
      </c>
      <c r="G566" s="209" t="s">
        <v>142</v>
      </c>
      <c r="H566" s="210">
        <v>484.30200000000002</v>
      </c>
      <c r="I566" s="211"/>
      <c r="J566" s="212">
        <f>ROUND(I566*H566,2)</f>
        <v>0</v>
      </c>
      <c r="K566" s="208" t="s">
        <v>143</v>
      </c>
      <c r="L566" s="46"/>
      <c r="M566" s="213" t="s">
        <v>19</v>
      </c>
      <c r="N566" s="214" t="s">
        <v>43</v>
      </c>
      <c r="O566" s="86"/>
      <c r="P566" s="215">
        <f>O566*H566</f>
        <v>0</v>
      </c>
      <c r="Q566" s="215">
        <v>0</v>
      </c>
      <c r="R566" s="215">
        <f>Q566*H566</f>
        <v>0</v>
      </c>
      <c r="S566" s="215">
        <v>0</v>
      </c>
      <c r="T566" s="216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7" t="s">
        <v>144</v>
      </c>
      <c r="AT566" s="217" t="s">
        <v>139</v>
      </c>
      <c r="AU566" s="217" t="s">
        <v>82</v>
      </c>
      <c r="AY566" s="19" t="s">
        <v>136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9" t="s">
        <v>80</v>
      </c>
      <c r="BK566" s="218">
        <f>ROUND(I566*H566,2)</f>
        <v>0</v>
      </c>
      <c r="BL566" s="19" t="s">
        <v>144</v>
      </c>
      <c r="BM566" s="217" t="s">
        <v>745</v>
      </c>
    </row>
    <row r="567" s="12" customFormat="1" ht="22.8" customHeight="1">
      <c r="A567" s="12"/>
      <c r="B567" s="190"/>
      <c r="C567" s="191"/>
      <c r="D567" s="192" t="s">
        <v>71</v>
      </c>
      <c r="E567" s="204" t="s">
        <v>746</v>
      </c>
      <c r="F567" s="204" t="s">
        <v>747</v>
      </c>
      <c r="G567" s="191"/>
      <c r="H567" s="191"/>
      <c r="I567" s="194"/>
      <c r="J567" s="205">
        <f>BK567</f>
        <v>0</v>
      </c>
      <c r="K567" s="191"/>
      <c r="L567" s="196"/>
      <c r="M567" s="197"/>
      <c r="N567" s="198"/>
      <c r="O567" s="198"/>
      <c r="P567" s="199">
        <f>P568</f>
        <v>0</v>
      </c>
      <c r="Q567" s="198"/>
      <c r="R567" s="199">
        <f>R568</f>
        <v>0</v>
      </c>
      <c r="S567" s="198"/>
      <c r="T567" s="200">
        <f>T568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01" t="s">
        <v>80</v>
      </c>
      <c r="AT567" s="202" t="s">
        <v>71</v>
      </c>
      <c r="AU567" s="202" t="s">
        <v>80</v>
      </c>
      <c r="AY567" s="201" t="s">
        <v>136</v>
      </c>
      <c r="BK567" s="203">
        <f>BK568</f>
        <v>0</v>
      </c>
    </row>
    <row r="568" s="2" customFormat="1" ht="49.05" customHeight="1">
      <c r="A568" s="40"/>
      <c r="B568" s="41"/>
      <c r="C568" s="206" t="s">
        <v>748</v>
      </c>
      <c r="D568" s="206" t="s">
        <v>139</v>
      </c>
      <c r="E568" s="207" t="s">
        <v>749</v>
      </c>
      <c r="F568" s="208" t="s">
        <v>750</v>
      </c>
      <c r="G568" s="209" t="s">
        <v>142</v>
      </c>
      <c r="H568" s="210">
        <v>510.096</v>
      </c>
      <c r="I568" s="211"/>
      <c r="J568" s="212">
        <f>ROUND(I568*H568,2)</f>
        <v>0</v>
      </c>
      <c r="K568" s="208" t="s">
        <v>143</v>
      </c>
      <c r="L568" s="46"/>
      <c r="M568" s="213" t="s">
        <v>19</v>
      </c>
      <c r="N568" s="214" t="s">
        <v>43</v>
      </c>
      <c r="O568" s="86"/>
      <c r="P568" s="215">
        <f>O568*H568</f>
        <v>0</v>
      </c>
      <c r="Q568" s="215">
        <v>0</v>
      </c>
      <c r="R568" s="215">
        <f>Q568*H568</f>
        <v>0</v>
      </c>
      <c r="S568" s="215">
        <v>0</v>
      </c>
      <c r="T568" s="216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7" t="s">
        <v>144</v>
      </c>
      <c r="AT568" s="217" t="s">
        <v>139</v>
      </c>
      <c r="AU568" s="217" t="s">
        <v>82</v>
      </c>
      <c r="AY568" s="19" t="s">
        <v>136</v>
      </c>
      <c r="BE568" s="218">
        <f>IF(N568="základní",J568,0)</f>
        <v>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9" t="s">
        <v>80</v>
      </c>
      <c r="BK568" s="218">
        <f>ROUND(I568*H568,2)</f>
        <v>0</v>
      </c>
      <c r="BL568" s="19" t="s">
        <v>144</v>
      </c>
      <c r="BM568" s="217" t="s">
        <v>751</v>
      </c>
    </row>
    <row r="569" s="12" customFormat="1" ht="25.92" customHeight="1">
      <c r="A569" s="12"/>
      <c r="B569" s="190"/>
      <c r="C569" s="191"/>
      <c r="D569" s="192" t="s">
        <v>71</v>
      </c>
      <c r="E569" s="193" t="s">
        <v>752</v>
      </c>
      <c r="F569" s="193" t="s">
        <v>753</v>
      </c>
      <c r="G569" s="191"/>
      <c r="H569" s="191"/>
      <c r="I569" s="194"/>
      <c r="J569" s="195">
        <f>BK569</f>
        <v>0</v>
      </c>
      <c r="K569" s="191"/>
      <c r="L569" s="196"/>
      <c r="M569" s="197"/>
      <c r="N569" s="198"/>
      <c r="O569" s="198"/>
      <c r="P569" s="199">
        <f>P570+P591+P596+P604+P627+P631+P677+P686+P822+P846+P853+P998+P1029+P1102+P1183</f>
        <v>0</v>
      </c>
      <c r="Q569" s="198"/>
      <c r="R569" s="199">
        <f>R570+R591+R596+R604+R627+R631+R677+R686+R822+R846+R853+R998+R1029+R1102+R1183</f>
        <v>40.848984339999994</v>
      </c>
      <c r="S569" s="198"/>
      <c r="T569" s="200">
        <f>T570+T591+T596+T604+T627+T631+T677+T686+T822+T846+T853+T998+T1029+T1102+T1183</f>
        <v>11.694015499999999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01" t="s">
        <v>82</v>
      </c>
      <c r="AT569" s="202" t="s">
        <v>71</v>
      </c>
      <c r="AU569" s="202" t="s">
        <v>72</v>
      </c>
      <c r="AY569" s="201" t="s">
        <v>136</v>
      </c>
      <c r="BK569" s="203">
        <f>BK570+BK591+BK596+BK604+BK627+BK631+BK677+BK686+BK822+BK846+BK853+BK998+BK1029+BK1102+BK1183</f>
        <v>0</v>
      </c>
    </row>
    <row r="570" s="12" customFormat="1" ht="22.8" customHeight="1">
      <c r="A570" s="12"/>
      <c r="B570" s="190"/>
      <c r="C570" s="191"/>
      <c r="D570" s="192" t="s">
        <v>71</v>
      </c>
      <c r="E570" s="204" t="s">
        <v>754</v>
      </c>
      <c r="F570" s="204" t="s">
        <v>755</v>
      </c>
      <c r="G570" s="191"/>
      <c r="H570" s="191"/>
      <c r="I570" s="194"/>
      <c r="J570" s="205">
        <f>BK570</f>
        <v>0</v>
      </c>
      <c r="K570" s="191"/>
      <c r="L570" s="196"/>
      <c r="M570" s="197"/>
      <c r="N570" s="198"/>
      <c r="O570" s="198"/>
      <c r="P570" s="199">
        <f>SUM(P571:P590)</f>
        <v>0</v>
      </c>
      <c r="Q570" s="198"/>
      <c r="R570" s="199">
        <f>SUM(R571:R590)</f>
        <v>0.65648150000000005</v>
      </c>
      <c r="S570" s="198"/>
      <c r="T570" s="200">
        <f>SUM(T571:T590)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01" t="s">
        <v>82</v>
      </c>
      <c r="AT570" s="202" t="s">
        <v>71</v>
      </c>
      <c r="AU570" s="202" t="s">
        <v>80</v>
      </c>
      <c r="AY570" s="201" t="s">
        <v>136</v>
      </c>
      <c r="BK570" s="203">
        <f>SUM(BK571:BK590)</f>
        <v>0</v>
      </c>
    </row>
    <row r="571" s="2" customFormat="1" ht="24.15" customHeight="1">
      <c r="A571" s="40"/>
      <c r="B571" s="41"/>
      <c r="C571" s="206" t="s">
        <v>756</v>
      </c>
      <c r="D571" s="206" t="s">
        <v>139</v>
      </c>
      <c r="E571" s="207" t="s">
        <v>757</v>
      </c>
      <c r="F571" s="208" t="s">
        <v>758</v>
      </c>
      <c r="G571" s="209" t="s">
        <v>154</v>
      </c>
      <c r="H571" s="210">
        <v>23.75</v>
      </c>
      <c r="I571" s="211"/>
      <c r="J571" s="212">
        <f>ROUND(I571*H571,2)</f>
        <v>0</v>
      </c>
      <c r="K571" s="208" t="s">
        <v>143</v>
      </c>
      <c r="L571" s="46"/>
      <c r="M571" s="213" t="s">
        <v>19</v>
      </c>
      <c r="N571" s="214" t="s">
        <v>43</v>
      </c>
      <c r="O571" s="86"/>
      <c r="P571" s="215">
        <f>O571*H571</f>
        <v>0</v>
      </c>
      <c r="Q571" s="215">
        <v>0.0035000000000000001</v>
      </c>
      <c r="R571" s="215">
        <f>Q571*H571</f>
        <v>0.083125000000000004</v>
      </c>
      <c r="S571" s="215">
        <v>0</v>
      </c>
      <c r="T571" s="216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7" t="s">
        <v>234</v>
      </c>
      <c r="AT571" s="217" t="s">
        <v>139</v>
      </c>
      <c r="AU571" s="217" t="s">
        <v>82</v>
      </c>
      <c r="AY571" s="19" t="s">
        <v>136</v>
      </c>
      <c r="BE571" s="218">
        <f>IF(N571="základní",J571,0)</f>
        <v>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19" t="s">
        <v>80</v>
      </c>
      <c r="BK571" s="218">
        <f>ROUND(I571*H571,2)</f>
        <v>0</v>
      </c>
      <c r="BL571" s="19" t="s">
        <v>234</v>
      </c>
      <c r="BM571" s="217" t="s">
        <v>759</v>
      </c>
    </row>
    <row r="572" s="13" customFormat="1">
      <c r="A572" s="13"/>
      <c r="B572" s="219"/>
      <c r="C572" s="220"/>
      <c r="D572" s="221" t="s">
        <v>146</v>
      </c>
      <c r="E572" s="222" t="s">
        <v>19</v>
      </c>
      <c r="F572" s="223" t="s">
        <v>760</v>
      </c>
      <c r="G572" s="220"/>
      <c r="H572" s="222" t="s">
        <v>19</v>
      </c>
      <c r="I572" s="224"/>
      <c r="J572" s="220"/>
      <c r="K572" s="220"/>
      <c r="L572" s="225"/>
      <c r="M572" s="226"/>
      <c r="N572" s="227"/>
      <c r="O572" s="227"/>
      <c r="P572" s="227"/>
      <c r="Q572" s="227"/>
      <c r="R572" s="227"/>
      <c r="S572" s="227"/>
      <c r="T572" s="22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29" t="s">
        <v>146</v>
      </c>
      <c r="AU572" s="229" t="s">
        <v>82</v>
      </c>
      <c r="AV572" s="13" t="s">
        <v>80</v>
      </c>
      <c r="AW572" s="13" t="s">
        <v>33</v>
      </c>
      <c r="AX572" s="13" t="s">
        <v>72</v>
      </c>
      <c r="AY572" s="229" t="s">
        <v>136</v>
      </c>
    </row>
    <row r="573" s="14" customFormat="1">
      <c r="A573" s="14"/>
      <c r="B573" s="230"/>
      <c r="C573" s="231"/>
      <c r="D573" s="221" t="s">
        <v>146</v>
      </c>
      <c r="E573" s="232" t="s">
        <v>19</v>
      </c>
      <c r="F573" s="233" t="s">
        <v>761</v>
      </c>
      <c r="G573" s="231"/>
      <c r="H573" s="234">
        <v>10.5</v>
      </c>
      <c r="I573" s="235"/>
      <c r="J573" s="231"/>
      <c r="K573" s="231"/>
      <c r="L573" s="236"/>
      <c r="M573" s="237"/>
      <c r="N573" s="238"/>
      <c r="O573" s="238"/>
      <c r="P573" s="238"/>
      <c r="Q573" s="238"/>
      <c r="R573" s="238"/>
      <c r="S573" s="238"/>
      <c r="T573" s="23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0" t="s">
        <v>146</v>
      </c>
      <c r="AU573" s="240" t="s">
        <v>82</v>
      </c>
      <c r="AV573" s="14" t="s">
        <v>82</v>
      </c>
      <c r="AW573" s="14" t="s">
        <v>33</v>
      </c>
      <c r="AX573" s="14" t="s">
        <v>72</v>
      </c>
      <c r="AY573" s="240" t="s">
        <v>136</v>
      </c>
    </row>
    <row r="574" s="14" customFormat="1">
      <c r="A574" s="14"/>
      <c r="B574" s="230"/>
      <c r="C574" s="231"/>
      <c r="D574" s="221" t="s">
        <v>146</v>
      </c>
      <c r="E574" s="232" t="s">
        <v>19</v>
      </c>
      <c r="F574" s="233" t="s">
        <v>762</v>
      </c>
      <c r="G574" s="231"/>
      <c r="H574" s="234">
        <v>13.25</v>
      </c>
      <c r="I574" s="235"/>
      <c r="J574" s="231"/>
      <c r="K574" s="231"/>
      <c r="L574" s="236"/>
      <c r="M574" s="237"/>
      <c r="N574" s="238"/>
      <c r="O574" s="238"/>
      <c r="P574" s="238"/>
      <c r="Q574" s="238"/>
      <c r="R574" s="238"/>
      <c r="S574" s="238"/>
      <c r="T574" s="23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0" t="s">
        <v>146</v>
      </c>
      <c r="AU574" s="240" t="s">
        <v>82</v>
      </c>
      <c r="AV574" s="14" t="s">
        <v>82</v>
      </c>
      <c r="AW574" s="14" t="s">
        <v>33</v>
      </c>
      <c r="AX574" s="14" t="s">
        <v>72</v>
      </c>
      <c r="AY574" s="240" t="s">
        <v>136</v>
      </c>
    </row>
    <row r="575" s="15" customFormat="1">
      <c r="A575" s="15"/>
      <c r="B575" s="241"/>
      <c r="C575" s="242"/>
      <c r="D575" s="221" t="s">
        <v>146</v>
      </c>
      <c r="E575" s="243" t="s">
        <v>19</v>
      </c>
      <c r="F575" s="244" t="s">
        <v>151</v>
      </c>
      <c r="G575" s="242"/>
      <c r="H575" s="245">
        <v>23.75</v>
      </c>
      <c r="I575" s="246"/>
      <c r="J575" s="242"/>
      <c r="K575" s="242"/>
      <c r="L575" s="247"/>
      <c r="M575" s="248"/>
      <c r="N575" s="249"/>
      <c r="O575" s="249"/>
      <c r="P575" s="249"/>
      <c r="Q575" s="249"/>
      <c r="R575" s="249"/>
      <c r="S575" s="249"/>
      <c r="T575" s="250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1" t="s">
        <v>146</v>
      </c>
      <c r="AU575" s="251" t="s">
        <v>82</v>
      </c>
      <c r="AV575" s="15" t="s">
        <v>144</v>
      </c>
      <c r="AW575" s="15" t="s">
        <v>33</v>
      </c>
      <c r="AX575" s="15" t="s">
        <v>80</v>
      </c>
      <c r="AY575" s="251" t="s">
        <v>136</v>
      </c>
    </row>
    <row r="576" s="2" customFormat="1" ht="24.15" customHeight="1">
      <c r="A576" s="40"/>
      <c r="B576" s="41"/>
      <c r="C576" s="206" t="s">
        <v>763</v>
      </c>
      <c r="D576" s="206" t="s">
        <v>139</v>
      </c>
      <c r="E576" s="207" t="s">
        <v>764</v>
      </c>
      <c r="F576" s="208" t="s">
        <v>765</v>
      </c>
      <c r="G576" s="209" t="s">
        <v>154</v>
      </c>
      <c r="H576" s="210">
        <v>129.369</v>
      </c>
      <c r="I576" s="211"/>
      <c r="J576" s="212">
        <f>ROUND(I576*H576,2)</f>
        <v>0</v>
      </c>
      <c r="K576" s="208" t="s">
        <v>143</v>
      </c>
      <c r="L576" s="46"/>
      <c r="M576" s="213" t="s">
        <v>19</v>
      </c>
      <c r="N576" s="214" t="s">
        <v>43</v>
      </c>
      <c r="O576" s="86"/>
      <c r="P576" s="215">
        <f>O576*H576</f>
        <v>0</v>
      </c>
      <c r="Q576" s="215">
        <v>0.0035000000000000001</v>
      </c>
      <c r="R576" s="215">
        <f>Q576*H576</f>
        <v>0.45279150000000001</v>
      </c>
      <c r="S576" s="215">
        <v>0</v>
      </c>
      <c r="T576" s="216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7" t="s">
        <v>234</v>
      </c>
      <c r="AT576" s="217" t="s">
        <v>139</v>
      </c>
      <c r="AU576" s="217" t="s">
        <v>82</v>
      </c>
      <c r="AY576" s="19" t="s">
        <v>136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19" t="s">
        <v>80</v>
      </c>
      <c r="BK576" s="218">
        <f>ROUND(I576*H576,2)</f>
        <v>0</v>
      </c>
      <c r="BL576" s="19" t="s">
        <v>234</v>
      </c>
      <c r="BM576" s="217" t="s">
        <v>766</v>
      </c>
    </row>
    <row r="577" s="13" customFormat="1">
      <c r="A577" s="13"/>
      <c r="B577" s="219"/>
      <c r="C577" s="220"/>
      <c r="D577" s="221" t="s">
        <v>146</v>
      </c>
      <c r="E577" s="222" t="s">
        <v>19</v>
      </c>
      <c r="F577" s="223" t="s">
        <v>767</v>
      </c>
      <c r="G577" s="220"/>
      <c r="H577" s="222" t="s">
        <v>19</v>
      </c>
      <c r="I577" s="224"/>
      <c r="J577" s="220"/>
      <c r="K577" s="220"/>
      <c r="L577" s="225"/>
      <c r="M577" s="226"/>
      <c r="N577" s="227"/>
      <c r="O577" s="227"/>
      <c r="P577" s="227"/>
      <c r="Q577" s="227"/>
      <c r="R577" s="227"/>
      <c r="S577" s="227"/>
      <c r="T577" s="22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29" t="s">
        <v>146</v>
      </c>
      <c r="AU577" s="229" t="s">
        <v>82</v>
      </c>
      <c r="AV577" s="13" t="s">
        <v>80</v>
      </c>
      <c r="AW577" s="13" t="s">
        <v>33</v>
      </c>
      <c r="AX577" s="13" t="s">
        <v>72</v>
      </c>
      <c r="AY577" s="229" t="s">
        <v>136</v>
      </c>
    </row>
    <row r="578" s="14" customFormat="1">
      <c r="A578" s="14"/>
      <c r="B578" s="230"/>
      <c r="C578" s="231"/>
      <c r="D578" s="221" t="s">
        <v>146</v>
      </c>
      <c r="E578" s="232" t="s">
        <v>19</v>
      </c>
      <c r="F578" s="233" t="s">
        <v>768</v>
      </c>
      <c r="G578" s="231"/>
      <c r="H578" s="234">
        <v>88.900000000000006</v>
      </c>
      <c r="I578" s="235"/>
      <c r="J578" s="231"/>
      <c r="K578" s="231"/>
      <c r="L578" s="236"/>
      <c r="M578" s="237"/>
      <c r="N578" s="238"/>
      <c r="O578" s="238"/>
      <c r="P578" s="238"/>
      <c r="Q578" s="238"/>
      <c r="R578" s="238"/>
      <c r="S578" s="238"/>
      <c r="T578" s="23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0" t="s">
        <v>146</v>
      </c>
      <c r="AU578" s="240" t="s">
        <v>82</v>
      </c>
      <c r="AV578" s="14" t="s">
        <v>82</v>
      </c>
      <c r="AW578" s="14" t="s">
        <v>33</v>
      </c>
      <c r="AX578" s="14" t="s">
        <v>72</v>
      </c>
      <c r="AY578" s="240" t="s">
        <v>136</v>
      </c>
    </row>
    <row r="579" s="14" customFormat="1">
      <c r="A579" s="14"/>
      <c r="B579" s="230"/>
      <c r="C579" s="231"/>
      <c r="D579" s="221" t="s">
        <v>146</v>
      </c>
      <c r="E579" s="232" t="s">
        <v>19</v>
      </c>
      <c r="F579" s="233" t="s">
        <v>769</v>
      </c>
      <c r="G579" s="231"/>
      <c r="H579" s="234">
        <v>40.469000000000001</v>
      </c>
      <c r="I579" s="235"/>
      <c r="J579" s="231"/>
      <c r="K579" s="231"/>
      <c r="L579" s="236"/>
      <c r="M579" s="237"/>
      <c r="N579" s="238"/>
      <c r="O579" s="238"/>
      <c r="P579" s="238"/>
      <c r="Q579" s="238"/>
      <c r="R579" s="238"/>
      <c r="S579" s="238"/>
      <c r="T579" s="23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0" t="s">
        <v>146</v>
      </c>
      <c r="AU579" s="240" t="s">
        <v>82</v>
      </c>
      <c r="AV579" s="14" t="s">
        <v>82</v>
      </c>
      <c r="AW579" s="14" t="s">
        <v>33</v>
      </c>
      <c r="AX579" s="14" t="s">
        <v>72</v>
      </c>
      <c r="AY579" s="240" t="s">
        <v>136</v>
      </c>
    </row>
    <row r="580" s="15" customFormat="1">
      <c r="A580" s="15"/>
      <c r="B580" s="241"/>
      <c r="C580" s="242"/>
      <c r="D580" s="221" t="s">
        <v>146</v>
      </c>
      <c r="E580" s="243" t="s">
        <v>19</v>
      </c>
      <c r="F580" s="244" t="s">
        <v>151</v>
      </c>
      <c r="G580" s="242"/>
      <c r="H580" s="245">
        <v>129.369</v>
      </c>
      <c r="I580" s="246"/>
      <c r="J580" s="242"/>
      <c r="K580" s="242"/>
      <c r="L580" s="247"/>
      <c r="M580" s="248"/>
      <c r="N580" s="249"/>
      <c r="O580" s="249"/>
      <c r="P580" s="249"/>
      <c r="Q580" s="249"/>
      <c r="R580" s="249"/>
      <c r="S580" s="249"/>
      <c r="T580" s="250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51" t="s">
        <v>146</v>
      </c>
      <c r="AU580" s="251" t="s">
        <v>82</v>
      </c>
      <c r="AV580" s="15" t="s">
        <v>144</v>
      </c>
      <c r="AW580" s="15" t="s">
        <v>33</v>
      </c>
      <c r="AX580" s="15" t="s">
        <v>80</v>
      </c>
      <c r="AY580" s="251" t="s">
        <v>136</v>
      </c>
    </row>
    <row r="581" s="2" customFormat="1" ht="24.15" customHeight="1">
      <c r="A581" s="40"/>
      <c r="B581" s="41"/>
      <c r="C581" s="206" t="s">
        <v>770</v>
      </c>
      <c r="D581" s="206" t="s">
        <v>139</v>
      </c>
      <c r="E581" s="207" t="s">
        <v>771</v>
      </c>
      <c r="F581" s="208" t="s">
        <v>772</v>
      </c>
      <c r="G581" s="209" t="s">
        <v>164</v>
      </c>
      <c r="H581" s="210">
        <v>120.565</v>
      </c>
      <c r="I581" s="211"/>
      <c r="J581" s="212">
        <f>ROUND(I581*H581,2)</f>
        <v>0</v>
      </c>
      <c r="K581" s="208" t="s">
        <v>336</v>
      </c>
      <c r="L581" s="46"/>
      <c r="M581" s="213" t="s">
        <v>19</v>
      </c>
      <c r="N581" s="214" t="s">
        <v>43</v>
      </c>
      <c r="O581" s="86"/>
      <c r="P581" s="215">
        <f>O581*H581</f>
        <v>0</v>
      </c>
      <c r="Q581" s="215">
        <v>0.001</v>
      </c>
      <c r="R581" s="215">
        <f>Q581*H581</f>
        <v>0.12056500000000001</v>
      </c>
      <c r="S581" s="215">
        <v>0</v>
      </c>
      <c r="T581" s="216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7" t="s">
        <v>234</v>
      </c>
      <c r="AT581" s="217" t="s">
        <v>139</v>
      </c>
      <c r="AU581" s="217" t="s">
        <v>82</v>
      </c>
      <c r="AY581" s="19" t="s">
        <v>136</v>
      </c>
      <c r="BE581" s="218">
        <f>IF(N581="základní",J581,0)</f>
        <v>0</v>
      </c>
      <c r="BF581" s="218">
        <f>IF(N581="snížená",J581,0)</f>
        <v>0</v>
      </c>
      <c r="BG581" s="218">
        <f>IF(N581="zákl. přenesená",J581,0)</f>
        <v>0</v>
      </c>
      <c r="BH581" s="218">
        <f>IF(N581="sníž. přenesená",J581,0)</f>
        <v>0</v>
      </c>
      <c r="BI581" s="218">
        <f>IF(N581="nulová",J581,0)</f>
        <v>0</v>
      </c>
      <c r="BJ581" s="19" t="s">
        <v>80</v>
      </c>
      <c r="BK581" s="218">
        <f>ROUND(I581*H581,2)</f>
        <v>0</v>
      </c>
      <c r="BL581" s="19" t="s">
        <v>234</v>
      </c>
      <c r="BM581" s="217" t="s">
        <v>773</v>
      </c>
    </row>
    <row r="582" s="13" customFormat="1">
      <c r="A582" s="13"/>
      <c r="B582" s="219"/>
      <c r="C582" s="220"/>
      <c r="D582" s="221" t="s">
        <v>146</v>
      </c>
      <c r="E582" s="222" t="s">
        <v>19</v>
      </c>
      <c r="F582" s="223" t="s">
        <v>774</v>
      </c>
      <c r="G582" s="220"/>
      <c r="H582" s="222" t="s">
        <v>19</v>
      </c>
      <c r="I582" s="224"/>
      <c r="J582" s="220"/>
      <c r="K582" s="220"/>
      <c r="L582" s="225"/>
      <c r="M582" s="226"/>
      <c r="N582" s="227"/>
      <c r="O582" s="227"/>
      <c r="P582" s="227"/>
      <c r="Q582" s="227"/>
      <c r="R582" s="227"/>
      <c r="S582" s="227"/>
      <c r="T582" s="22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29" t="s">
        <v>146</v>
      </c>
      <c r="AU582" s="229" t="s">
        <v>82</v>
      </c>
      <c r="AV582" s="13" t="s">
        <v>80</v>
      </c>
      <c r="AW582" s="13" t="s">
        <v>33</v>
      </c>
      <c r="AX582" s="13" t="s">
        <v>72</v>
      </c>
      <c r="AY582" s="229" t="s">
        <v>136</v>
      </c>
    </row>
    <row r="583" s="14" customFormat="1">
      <c r="A583" s="14"/>
      <c r="B583" s="230"/>
      <c r="C583" s="231"/>
      <c r="D583" s="221" t="s">
        <v>146</v>
      </c>
      <c r="E583" s="232" t="s">
        <v>19</v>
      </c>
      <c r="F583" s="233" t="s">
        <v>775</v>
      </c>
      <c r="G583" s="231"/>
      <c r="H583" s="234">
        <v>40.572000000000003</v>
      </c>
      <c r="I583" s="235"/>
      <c r="J583" s="231"/>
      <c r="K583" s="231"/>
      <c r="L583" s="236"/>
      <c r="M583" s="237"/>
      <c r="N583" s="238"/>
      <c r="O583" s="238"/>
      <c r="P583" s="238"/>
      <c r="Q583" s="238"/>
      <c r="R583" s="238"/>
      <c r="S583" s="238"/>
      <c r="T583" s="23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0" t="s">
        <v>146</v>
      </c>
      <c r="AU583" s="240" t="s">
        <v>82</v>
      </c>
      <c r="AV583" s="14" t="s">
        <v>82</v>
      </c>
      <c r="AW583" s="14" t="s">
        <v>33</v>
      </c>
      <c r="AX583" s="14" t="s">
        <v>72</v>
      </c>
      <c r="AY583" s="240" t="s">
        <v>136</v>
      </c>
    </row>
    <row r="584" s="14" customFormat="1">
      <c r="A584" s="14"/>
      <c r="B584" s="230"/>
      <c r="C584" s="231"/>
      <c r="D584" s="221" t="s">
        <v>146</v>
      </c>
      <c r="E584" s="232" t="s">
        <v>19</v>
      </c>
      <c r="F584" s="233" t="s">
        <v>776</v>
      </c>
      <c r="G584" s="231"/>
      <c r="H584" s="234">
        <v>23.968</v>
      </c>
      <c r="I584" s="235"/>
      <c r="J584" s="231"/>
      <c r="K584" s="231"/>
      <c r="L584" s="236"/>
      <c r="M584" s="237"/>
      <c r="N584" s="238"/>
      <c r="O584" s="238"/>
      <c r="P584" s="238"/>
      <c r="Q584" s="238"/>
      <c r="R584" s="238"/>
      <c r="S584" s="238"/>
      <c r="T584" s="23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0" t="s">
        <v>146</v>
      </c>
      <c r="AU584" s="240" t="s">
        <v>82</v>
      </c>
      <c r="AV584" s="14" t="s">
        <v>82</v>
      </c>
      <c r="AW584" s="14" t="s">
        <v>33</v>
      </c>
      <c r="AX584" s="14" t="s">
        <v>72</v>
      </c>
      <c r="AY584" s="240" t="s">
        <v>136</v>
      </c>
    </row>
    <row r="585" s="14" customFormat="1">
      <c r="A585" s="14"/>
      <c r="B585" s="230"/>
      <c r="C585" s="231"/>
      <c r="D585" s="221" t="s">
        <v>146</v>
      </c>
      <c r="E585" s="232" t="s">
        <v>19</v>
      </c>
      <c r="F585" s="233" t="s">
        <v>777</v>
      </c>
      <c r="G585" s="231"/>
      <c r="H585" s="234">
        <v>23.687999999999999</v>
      </c>
      <c r="I585" s="235"/>
      <c r="J585" s="231"/>
      <c r="K585" s="231"/>
      <c r="L585" s="236"/>
      <c r="M585" s="237"/>
      <c r="N585" s="238"/>
      <c r="O585" s="238"/>
      <c r="P585" s="238"/>
      <c r="Q585" s="238"/>
      <c r="R585" s="238"/>
      <c r="S585" s="238"/>
      <c r="T585" s="23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0" t="s">
        <v>146</v>
      </c>
      <c r="AU585" s="240" t="s">
        <v>82</v>
      </c>
      <c r="AV585" s="14" t="s">
        <v>82</v>
      </c>
      <c r="AW585" s="14" t="s">
        <v>33</v>
      </c>
      <c r="AX585" s="14" t="s">
        <v>72</v>
      </c>
      <c r="AY585" s="240" t="s">
        <v>136</v>
      </c>
    </row>
    <row r="586" s="14" customFormat="1">
      <c r="A586" s="14"/>
      <c r="B586" s="230"/>
      <c r="C586" s="231"/>
      <c r="D586" s="221" t="s">
        <v>146</v>
      </c>
      <c r="E586" s="232" t="s">
        <v>19</v>
      </c>
      <c r="F586" s="233" t="s">
        <v>778</v>
      </c>
      <c r="G586" s="231"/>
      <c r="H586" s="234">
        <v>9.6400000000000006</v>
      </c>
      <c r="I586" s="235"/>
      <c r="J586" s="231"/>
      <c r="K586" s="231"/>
      <c r="L586" s="236"/>
      <c r="M586" s="237"/>
      <c r="N586" s="238"/>
      <c r="O586" s="238"/>
      <c r="P586" s="238"/>
      <c r="Q586" s="238"/>
      <c r="R586" s="238"/>
      <c r="S586" s="238"/>
      <c r="T586" s="23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0" t="s">
        <v>146</v>
      </c>
      <c r="AU586" s="240" t="s">
        <v>82</v>
      </c>
      <c r="AV586" s="14" t="s">
        <v>82</v>
      </c>
      <c r="AW586" s="14" t="s">
        <v>33</v>
      </c>
      <c r="AX586" s="14" t="s">
        <v>72</v>
      </c>
      <c r="AY586" s="240" t="s">
        <v>136</v>
      </c>
    </row>
    <row r="587" s="14" customFormat="1">
      <c r="A587" s="14"/>
      <c r="B587" s="230"/>
      <c r="C587" s="231"/>
      <c r="D587" s="221" t="s">
        <v>146</v>
      </c>
      <c r="E587" s="232" t="s">
        <v>19</v>
      </c>
      <c r="F587" s="233" t="s">
        <v>779</v>
      </c>
      <c r="G587" s="231"/>
      <c r="H587" s="234">
        <v>14.353</v>
      </c>
      <c r="I587" s="235"/>
      <c r="J587" s="231"/>
      <c r="K587" s="231"/>
      <c r="L587" s="236"/>
      <c r="M587" s="237"/>
      <c r="N587" s="238"/>
      <c r="O587" s="238"/>
      <c r="P587" s="238"/>
      <c r="Q587" s="238"/>
      <c r="R587" s="238"/>
      <c r="S587" s="238"/>
      <c r="T587" s="23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0" t="s">
        <v>146</v>
      </c>
      <c r="AU587" s="240" t="s">
        <v>82</v>
      </c>
      <c r="AV587" s="14" t="s">
        <v>82</v>
      </c>
      <c r="AW587" s="14" t="s">
        <v>33</v>
      </c>
      <c r="AX587" s="14" t="s">
        <v>72</v>
      </c>
      <c r="AY587" s="240" t="s">
        <v>136</v>
      </c>
    </row>
    <row r="588" s="14" customFormat="1">
      <c r="A588" s="14"/>
      <c r="B588" s="230"/>
      <c r="C588" s="231"/>
      <c r="D588" s="221" t="s">
        <v>146</v>
      </c>
      <c r="E588" s="232" t="s">
        <v>19</v>
      </c>
      <c r="F588" s="233" t="s">
        <v>780</v>
      </c>
      <c r="G588" s="231"/>
      <c r="H588" s="234">
        <v>8.3439999999999994</v>
      </c>
      <c r="I588" s="235"/>
      <c r="J588" s="231"/>
      <c r="K588" s="231"/>
      <c r="L588" s="236"/>
      <c r="M588" s="237"/>
      <c r="N588" s="238"/>
      <c r="O588" s="238"/>
      <c r="P588" s="238"/>
      <c r="Q588" s="238"/>
      <c r="R588" s="238"/>
      <c r="S588" s="238"/>
      <c r="T588" s="23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0" t="s">
        <v>146</v>
      </c>
      <c r="AU588" s="240" t="s">
        <v>82</v>
      </c>
      <c r="AV588" s="14" t="s">
        <v>82</v>
      </c>
      <c r="AW588" s="14" t="s">
        <v>33</v>
      </c>
      <c r="AX588" s="14" t="s">
        <v>72</v>
      </c>
      <c r="AY588" s="240" t="s">
        <v>136</v>
      </c>
    </row>
    <row r="589" s="15" customFormat="1">
      <c r="A589" s="15"/>
      <c r="B589" s="241"/>
      <c r="C589" s="242"/>
      <c r="D589" s="221" t="s">
        <v>146</v>
      </c>
      <c r="E589" s="243" t="s">
        <v>19</v>
      </c>
      <c r="F589" s="244" t="s">
        <v>151</v>
      </c>
      <c r="G589" s="242"/>
      <c r="H589" s="245">
        <v>120.565</v>
      </c>
      <c r="I589" s="246"/>
      <c r="J589" s="242"/>
      <c r="K589" s="242"/>
      <c r="L589" s="247"/>
      <c r="M589" s="248"/>
      <c r="N589" s="249"/>
      <c r="O589" s="249"/>
      <c r="P589" s="249"/>
      <c r="Q589" s="249"/>
      <c r="R589" s="249"/>
      <c r="S589" s="249"/>
      <c r="T589" s="250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51" t="s">
        <v>146</v>
      </c>
      <c r="AU589" s="251" t="s">
        <v>82</v>
      </c>
      <c r="AV589" s="15" t="s">
        <v>144</v>
      </c>
      <c r="AW589" s="15" t="s">
        <v>33</v>
      </c>
      <c r="AX589" s="15" t="s">
        <v>80</v>
      </c>
      <c r="AY589" s="251" t="s">
        <v>136</v>
      </c>
    </row>
    <row r="590" s="2" customFormat="1" ht="49.05" customHeight="1">
      <c r="A590" s="40"/>
      <c r="B590" s="41"/>
      <c r="C590" s="206" t="s">
        <v>781</v>
      </c>
      <c r="D590" s="206" t="s">
        <v>139</v>
      </c>
      <c r="E590" s="207" t="s">
        <v>782</v>
      </c>
      <c r="F590" s="208" t="s">
        <v>783</v>
      </c>
      <c r="G590" s="209" t="s">
        <v>142</v>
      </c>
      <c r="H590" s="210">
        <v>0.65600000000000003</v>
      </c>
      <c r="I590" s="211"/>
      <c r="J590" s="212">
        <f>ROUND(I590*H590,2)</f>
        <v>0</v>
      </c>
      <c r="K590" s="208" t="s">
        <v>143</v>
      </c>
      <c r="L590" s="46"/>
      <c r="M590" s="213" t="s">
        <v>19</v>
      </c>
      <c r="N590" s="214" t="s">
        <v>43</v>
      </c>
      <c r="O590" s="86"/>
      <c r="P590" s="215">
        <f>O590*H590</f>
        <v>0</v>
      </c>
      <c r="Q590" s="215">
        <v>0</v>
      </c>
      <c r="R590" s="215">
        <f>Q590*H590</f>
        <v>0</v>
      </c>
      <c r="S590" s="215">
        <v>0</v>
      </c>
      <c r="T590" s="216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7" t="s">
        <v>234</v>
      </c>
      <c r="AT590" s="217" t="s">
        <v>139</v>
      </c>
      <c r="AU590" s="217" t="s">
        <v>82</v>
      </c>
      <c r="AY590" s="19" t="s">
        <v>136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9" t="s">
        <v>80</v>
      </c>
      <c r="BK590" s="218">
        <f>ROUND(I590*H590,2)</f>
        <v>0</v>
      </c>
      <c r="BL590" s="19" t="s">
        <v>234</v>
      </c>
      <c r="BM590" s="217" t="s">
        <v>784</v>
      </c>
    </row>
    <row r="591" s="12" customFormat="1" ht="22.8" customHeight="1">
      <c r="A591" s="12"/>
      <c r="B591" s="190"/>
      <c r="C591" s="191"/>
      <c r="D591" s="192" t="s">
        <v>71</v>
      </c>
      <c r="E591" s="204" t="s">
        <v>785</v>
      </c>
      <c r="F591" s="204" t="s">
        <v>786</v>
      </c>
      <c r="G591" s="191"/>
      <c r="H591" s="191"/>
      <c r="I591" s="194"/>
      <c r="J591" s="205">
        <f>BK591</f>
        <v>0</v>
      </c>
      <c r="K591" s="191"/>
      <c r="L591" s="196"/>
      <c r="M591" s="197"/>
      <c r="N591" s="198"/>
      <c r="O591" s="198"/>
      <c r="P591" s="199">
        <f>SUM(P592:P595)</f>
        <v>0</v>
      </c>
      <c r="Q591" s="198"/>
      <c r="R591" s="199">
        <f>SUM(R592:R595)</f>
        <v>0</v>
      </c>
      <c r="S591" s="198"/>
      <c r="T591" s="200">
        <f>SUM(T592:T595)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201" t="s">
        <v>82</v>
      </c>
      <c r="AT591" s="202" t="s">
        <v>71</v>
      </c>
      <c r="AU591" s="202" t="s">
        <v>80</v>
      </c>
      <c r="AY591" s="201" t="s">
        <v>136</v>
      </c>
      <c r="BK591" s="203">
        <f>SUM(BK592:BK595)</f>
        <v>0</v>
      </c>
    </row>
    <row r="592" s="2" customFormat="1" ht="24.15" customHeight="1">
      <c r="A592" s="40"/>
      <c r="B592" s="41"/>
      <c r="C592" s="206" t="s">
        <v>598</v>
      </c>
      <c r="D592" s="206" t="s">
        <v>139</v>
      </c>
      <c r="E592" s="207" t="s">
        <v>787</v>
      </c>
      <c r="F592" s="208" t="s">
        <v>788</v>
      </c>
      <c r="G592" s="209" t="s">
        <v>392</v>
      </c>
      <c r="H592" s="210">
        <v>1</v>
      </c>
      <c r="I592" s="211"/>
      <c r="J592" s="212">
        <f>ROUND(I592*H592,2)</f>
        <v>0</v>
      </c>
      <c r="K592" s="208" t="s">
        <v>336</v>
      </c>
      <c r="L592" s="46"/>
      <c r="M592" s="213" t="s">
        <v>19</v>
      </c>
      <c r="N592" s="214" t="s">
        <v>43</v>
      </c>
      <c r="O592" s="86"/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7" t="s">
        <v>234</v>
      </c>
      <c r="AT592" s="217" t="s">
        <v>139</v>
      </c>
      <c r="AU592" s="217" t="s">
        <v>82</v>
      </c>
      <c r="AY592" s="19" t="s">
        <v>136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9" t="s">
        <v>80</v>
      </c>
      <c r="BK592" s="218">
        <f>ROUND(I592*H592,2)</f>
        <v>0</v>
      </c>
      <c r="BL592" s="19" t="s">
        <v>234</v>
      </c>
      <c r="BM592" s="217" t="s">
        <v>789</v>
      </c>
    </row>
    <row r="593" s="13" customFormat="1">
      <c r="A593" s="13"/>
      <c r="B593" s="219"/>
      <c r="C593" s="220"/>
      <c r="D593" s="221" t="s">
        <v>146</v>
      </c>
      <c r="E593" s="222" t="s">
        <v>19</v>
      </c>
      <c r="F593" s="223" t="s">
        <v>790</v>
      </c>
      <c r="G593" s="220"/>
      <c r="H593" s="222" t="s">
        <v>19</v>
      </c>
      <c r="I593" s="224"/>
      <c r="J593" s="220"/>
      <c r="K593" s="220"/>
      <c r="L593" s="225"/>
      <c r="M593" s="226"/>
      <c r="N593" s="227"/>
      <c r="O593" s="227"/>
      <c r="P593" s="227"/>
      <c r="Q593" s="227"/>
      <c r="R593" s="227"/>
      <c r="S593" s="227"/>
      <c r="T593" s="22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29" t="s">
        <v>146</v>
      </c>
      <c r="AU593" s="229" t="s">
        <v>82</v>
      </c>
      <c r="AV593" s="13" t="s">
        <v>80</v>
      </c>
      <c r="AW593" s="13" t="s">
        <v>33</v>
      </c>
      <c r="AX593" s="13" t="s">
        <v>72</v>
      </c>
      <c r="AY593" s="229" t="s">
        <v>136</v>
      </c>
    </row>
    <row r="594" s="13" customFormat="1">
      <c r="A594" s="13"/>
      <c r="B594" s="219"/>
      <c r="C594" s="220"/>
      <c r="D594" s="221" t="s">
        <v>146</v>
      </c>
      <c r="E594" s="222" t="s">
        <v>19</v>
      </c>
      <c r="F594" s="223" t="s">
        <v>791</v>
      </c>
      <c r="G594" s="220"/>
      <c r="H594" s="222" t="s">
        <v>19</v>
      </c>
      <c r="I594" s="224"/>
      <c r="J594" s="220"/>
      <c r="K594" s="220"/>
      <c r="L594" s="225"/>
      <c r="M594" s="226"/>
      <c r="N594" s="227"/>
      <c r="O594" s="227"/>
      <c r="P594" s="227"/>
      <c r="Q594" s="227"/>
      <c r="R594" s="227"/>
      <c r="S594" s="227"/>
      <c r="T594" s="22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29" t="s">
        <v>146</v>
      </c>
      <c r="AU594" s="229" t="s">
        <v>82</v>
      </c>
      <c r="AV594" s="13" t="s">
        <v>80</v>
      </c>
      <c r="AW594" s="13" t="s">
        <v>33</v>
      </c>
      <c r="AX594" s="13" t="s">
        <v>72</v>
      </c>
      <c r="AY594" s="229" t="s">
        <v>136</v>
      </c>
    </row>
    <row r="595" s="14" customFormat="1">
      <c r="A595" s="14"/>
      <c r="B595" s="230"/>
      <c r="C595" s="231"/>
      <c r="D595" s="221" t="s">
        <v>146</v>
      </c>
      <c r="E595" s="232" t="s">
        <v>19</v>
      </c>
      <c r="F595" s="233" t="s">
        <v>792</v>
      </c>
      <c r="G595" s="231"/>
      <c r="H595" s="234">
        <v>1</v>
      </c>
      <c r="I595" s="235"/>
      <c r="J595" s="231"/>
      <c r="K595" s="231"/>
      <c r="L595" s="236"/>
      <c r="M595" s="237"/>
      <c r="N595" s="238"/>
      <c r="O595" s="238"/>
      <c r="P595" s="238"/>
      <c r="Q595" s="238"/>
      <c r="R595" s="238"/>
      <c r="S595" s="238"/>
      <c r="T595" s="23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0" t="s">
        <v>146</v>
      </c>
      <c r="AU595" s="240" t="s">
        <v>82</v>
      </c>
      <c r="AV595" s="14" t="s">
        <v>82</v>
      </c>
      <c r="AW595" s="14" t="s">
        <v>33</v>
      </c>
      <c r="AX595" s="14" t="s">
        <v>80</v>
      </c>
      <c r="AY595" s="240" t="s">
        <v>136</v>
      </c>
    </row>
    <row r="596" s="12" customFormat="1" ht="22.8" customHeight="1">
      <c r="A596" s="12"/>
      <c r="B596" s="190"/>
      <c r="C596" s="191"/>
      <c r="D596" s="192" t="s">
        <v>71</v>
      </c>
      <c r="E596" s="204" t="s">
        <v>793</v>
      </c>
      <c r="F596" s="204" t="s">
        <v>794</v>
      </c>
      <c r="G596" s="191"/>
      <c r="H596" s="191"/>
      <c r="I596" s="194"/>
      <c r="J596" s="205">
        <f>BK596</f>
        <v>0</v>
      </c>
      <c r="K596" s="191"/>
      <c r="L596" s="196"/>
      <c r="M596" s="197"/>
      <c r="N596" s="198"/>
      <c r="O596" s="198"/>
      <c r="P596" s="199">
        <f>SUM(P597:P603)</f>
        <v>0</v>
      </c>
      <c r="Q596" s="198"/>
      <c r="R596" s="199">
        <f>SUM(R597:R603)</f>
        <v>1.140258</v>
      </c>
      <c r="S596" s="198"/>
      <c r="T596" s="200">
        <f>SUM(T597:T603)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01" t="s">
        <v>82</v>
      </c>
      <c r="AT596" s="202" t="s">
        <v>71</v>
      </c>
      <c r="AU596" s="202" t="s">
        <v>80</v>
      </c>
      <c r="AY596" s="201" t="s">
        <v>136</v>
      </c>
      <c r="BK596" s="203">
        <f>SUM(BK597:BK603)</f>
        <v>0</v>
      </c>
    </row>
    <row r="597" s="2" customFormat="1" ht="37.8" customHeight="1">
      <c r="A597" s="40"/>
      <c r="B597" s="41"/>
      <c r="C597" s="206" t="s">
        <v>795</v>
      </c>
      <c r="D597" s="206" t="s">
        <v>139</v>
      </c>
      <c r="E597" s="207" t="s">
        <v>796</v>
      </c>
      <c r="F597" s="208" t="s">
        <v>797</v>
      </c>
      <c r="G597" s="209" t="s">
        <v>154</v>
      </c>
      <c r="H597" s="210">
        <v>798.5</v>
      </c>
      <c r="I597" s="211"/>
      <c r="J597" s="212">
        <f>ROUND(I597*H597,2)</f>
        <v>0</v>
      </c>
      <c r="K597" s="208" t="s">
        <v>143</v>
      </c>
      <c r="L597" s="46"/>
      <c r="M597" s="213" t="s">
        <v>19</v>
      </c>
      <c r="N597" s="214" t="s">
        <v>43</v>
      </c>
      <c r="O597" s="86"/>
      <c r="P597" s="215">
        <f>O597*H597</f>
        <v>0</v>
      </c>
      <c r="Q597" s="215">
        <v>0</v>
      </c>
      <c r="R597" s="215">
        <f>Q597*H597</f>
        <v>0</v>
      </c>
      <c r="S597" s="215">
        <v>0</v>
      </c>
      <c r="T597" s="216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7" t="s">
        <v>234</v>
      </c>
      <c r="AT597" s="217" t="s">
        <v>139</v>
      </c>
      <c r="AU597" s="217" t="s">
        <v>82</v>
      </c>
      <c r="AY597" s="19" t="s">
        <v>136</v>
      </c>
      <c r="BE597" s="218">
        <f>IF(N597="základní",J597,0)</f>
        <v>0</v>
      </c>
      <c r="BF597" s="218">
        <f>IF(N597="snížená",J597,0)</f>
        <v>0</v>
      </c>
      <c r="BG597" s="218">
        <f>IF(N597="zákl. přenesená",J597,0)</f>
        <v>0</v>
      </c>
      <c r="BH597" s="218">
        <f>IF(N597="sníž. přenesená",J597,0)</f>
        <v>0</v>
      </c>
      <c r="BI597" s="218">
        <f>IF(N597="nulová",J597,0)</f>
        <v>0</v>
      </c>
      <c r="BJ597" s="19" t="s">
        <v>80</v>
      </c>
      <c r="BK597" s="218">
        <f>ROUND(I597*H597,2)</f>
        <v>0</v>
      </c>
      <c r="BL597" s="19" t="s">
        <v>234</v>
      </c>
      <c r="BM597" s="217" t="s">
        <v>798</v>
      </c>
    </row>
    <row r="598" s="13" customFormat="1">
      <c r="A598" s="13"/>
      <c r="B598" s="219"/>
      <c r="C598" s="220"/>
      <c r="D598" s="221" t="s">
        <v>146</v>
      </c>
      <c r="E598" s="222" t="s">
        <v>19</v>
      </c>
      <c r="F598" s="223" t="s">
        <v>799</v>
      </c>
      <c r="G598" s="220"/>
      <c r="H598" s="222" t="s">
        <v>19</v>
      </c>
      <c r="I598" s="224"/>
      <c r="J598" s="220"/>
      <c r="K598" s="220"/>
      <c r="L598" s="225"/>
      <c r="M598" s="226"/>
      <c r="N598" s="227"/>
      <c r="O598" s="227"/>
      <c r="P598" s="227"/>
      <c r="Q598" s="227"/>
      <c r="R598" s="227"/>
      <c r="S598" s="227"/>
      <c r="T598" s="22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29" t="s">
        <v>146</v>
      </c>
      <c r="AU598" s="229" t="s">
        <v>82</v>
      </c>
      <c r="AV598" s="13" t="s">
        <v>80</v>
      </c>
      <c r="AW598" s="13" t="s">
        <v>33</v>
      </c>
      <c r="AX598" s="13" t="s">
        <v>72</v>
      </c>
      <c r="AY598" s="229" t="s">
        <v>136</v>
      </c>
    </row>
    <row r="599" s="14" customFormat="1">
      <c r="A599" s="14"/>
      <c r="B599" s="230"/>
      <c r="C599" s="231"/>
      <c r="D599" s="221" t="s">
        <v>146</v>
      </c>
      <c r="E599" s="232" t="s">
        <v>19</v>
      </c>
      <c r="F599" s="233" t="s">
        <v>428</v>
      </c>
      <c r="G599" s="231"/>
      <c r="H599" s="234">
        <v>798.5</v>
      </c>
      <c r="I599" s="235"/>
      <c r="J599" s="231"/>
      <c r="K599" s="231"/>
      <c r="L599" s="236"/>
      <c r="M599" s="237"/>
      <c r="N599" s="238"/>
      <c r="O599" s="238"/>
      <c r="P599" s="238"/>
      <c r="Q599" s="238"/>
      <c r="R599" s="238"/>
      <c r="S599" s="238"/>
      <c r="T599" s="23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0" t="s">
        <v>146</v>
      </c>
      <c r="AU599" s="240" t="s">
        <v>82</v>
      </c>
      <c r="AV599" s="14" t="s">
        <v>82</v>
      </c>
      <c r="AW599" s="14" t="s">
        <v>33</v>
      </c>
      <c r="AX599" s="14" t="s">
        <v>80</v>
      </c>
      <c r="AY599" s="240" t="s">
        <v>136</v>
      </c>
    </row>
    <row r="600" s="2" customFormat="1" ht="24.15" customHeight="1">
      <c r="A600" s="40"/>
      <c r="B600" s="41"/>
      <c r="C600" s="263" t="s">
        <v>605</v>
      </c>
      <c r="D600" s="263" t="s">
        <v>378</v>
      </c>
      <c r="E600" s="264" t="s">
        <v>800</v>
      </c>
      <c r="F600" s="265" t="s">
        <v>801</v>
      </c>
      <c r="G600" s="266" t="s">
        <v>154</v>
      </c>
      <c r="H600" s="267">
        <v>814.47000000000003</v>
      </c>
      <c r="I600" s="268"/>
      <c r="J600" s="269">
        <f>ROUND(I600*H600,2)</f>
        <v>0</v>
      </c>
      <c r="K600" s="265" t="s">
        <v>143</v>
      </c>
      <c r="L600" s="270"/>
      <c r="M600" s="271" t="s">
        <v>19</v>
      </c>
      <c r="N600" s="272" t="s">
        <v>43</v>
      </c>
      <c r="O600" s="86"/>
      <c r="P600" s="215">
        <f>O600*H600</f>
        <v>0</v>
      </c>
      <c r="Q600" s="215">
        <v>0.0014</v>
      </c>
      <c r="R600" s="215">
        <f>Q600*H600</f>
        <v>1.140258</v>
      </c>
      <c r="S600" s="215">
        <v>0</v>
      </c>
      <c r="T600" s="216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7" t="s">
        <v>398</v>
      </c>
      <c r="AT600" s="217" t="s">
        <v>378</v>
      </c>
      <c r="AU600" s="217" t="s">
        <v>82</v>
      </c>
      <c r="AY600" s="19" t="s">
        <v>136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19" t="s">
        <v>80</v>
      </c>
      <c r="BK600" s="218">
        <f>ROUND(I600*H600,2)</f>
        <v>0</v>
      </c>
      <c r="BL600" s="19" t="s">
        <v>234</v>
      </c>
      <c r="BM600" s="217" t="s">
        <v>802</v>
      </c>
    </row>
    <row r="601" s="14" customFormat="1">
      <c r="A601" s="14"/>
      <c r="B601" s="230"/>
      <c r="C601" s="231"/>
      <c r="D601" s="221" t="s">
        <v>146</v>
      </c>
      <c r="E601" s="232" t="s">
        <v>19</v>
      </c>
      <c r="F601" s="233" t="s">
        <v>803</v>
      </c>
      <c r="G601" s="231"/>
      <c r="H601" s="234">
        <v>798.5</v>
      </c>
      <c r="I601" s="235"/>
      <c r="J601" s="231"/>
      <c r="K601" s="231"/>
      <c r="L601" s="236"/>
      <c r="M601" s="237"/>
      <c r="N601" s="238"/>
      <c r="O601" s="238"/>
      <c r="P601" s="238"/>
      <c r="Q601" s="238"/>
      <c r="R601" s="238"/>
      <c r="S601" s="238"/>
      <c r="T601" s="23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0" t="s">
        <v>146</v>
      </c>
      <c r="AU601" s="240" t="s">
        <v>82</v>
      </c>
      <c r="AV601" s="14" t="s">
        <v>82</v>
      </c>
      <c r="AW601" s="14" t="s">
        <v>33</v>
      </c>
      <c r="AX601" s="14" t="s">
        <v>80</v>
      </c>
      <c r="AY601" s="240" t="s">
        <v>136</v>
      </c>
    </row>
    <row r="602" s="14" customFormat="1">
      <c r="A602" s="14"/>
      <c r="B602" s="230"/>
      <c r="C602" s="231"/>
      <c r="D602" s="221" t="s">
        <v>146</v>
      </c>
      <c r="E602" s="231"/>
      <c r="F602" s="233" t="s">
        <v>804</v>
      </c>
      <c r="G602" s="231"/>
      <c r="H602" s="234">
        <v>814.47000000000003</v>
      </c>
      <c r="I602" s="235"/>
      <c r="J602" s="231"/>
      <c r="K602" s="231"/>
      <c r="L602" s="236"/>
      <c r="M602" s="237"/>
      <c r="N602" s="238"/>
      <c r="O602" s="238"/>
      <c r="P602" s="238"/>
      <c r="Q602" s="238"/>
      <c r="R602" s="238"/>
      <c r="S602" s="238"/>
      <c r="T602" s="23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0" t="s">
        <v>146</v>
      </c>
      <c r="AU602" s="240" t="s">
        <v>82</v>
      </c>
      <c r="AV602" s="14" t="s">
        <v>82</v>
      </c>
      <c r="AW602" s="14" t="s">
        <v>4</v>
      </c>
      <c r="AX602" s="14" t="s">
        <v>80</v>
      </c>
      <c r="AY602" s="240" t="s">
        <v>136</v>
      </c>
    </row>
    <row r="603" s="2" customFormat="1" ht="49.05" customHeight="1">
      <c r="A603" s="40"/>
      <c r="B603" s="41"/>
      <c r="C603" s="206" t="s">
        <v>805</v>
      </c>
      <c r="D603" s="206" t="s">
        <v>139</v>
      </c>
      <c r="E603" s="207" t="s">
        <v>806</v>
      </c>
      <c r="F603" s="208" t="s">
        <v>807</v>
      </c>
      <c r="G603" s="209" t="s">
        <v>142</v>
      </c>
      <c r="H603" s="210">
        <v>1.1399999999999999</v>
      </c>
      <c r="I603" s="211"/>
      <c r="J603" s="212">
        <f>ROUND(I603*H603,2)</f>
        <v>0</v>
      </c>
      <c r="K603" s="208" t="s">
        <v>143</v>
      </c>
      <c r="L603" s="46"/>
      <c r="M603" s="213" t="s">
        <v>19</v>
      </c>
      <c r="N603" s="214" t="s">
        <v>43</v>
      </c>
      <c r="O603" s="86"/>
      <c r="P603" s="215">
        <f>O603*H603</f>
        <v>0</v>
      </c>
      <c r="Q603" s="215">
        <v>0</v>
      </c>
      <c r="R603" s="215">
        <f>Q603*H603</f>
        <v>0</v>
      </c>
      <c r="S603" s="215">
        <v>0</v>
      </c>
      <c r="T603" s="216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7" t="s">
        <v>234</v>
      </c>
      <c r="AT603" s="217" t="s">
        <v>139</v>
      </c>
      <c r="AU603" s="217" t="s">
        <v>82</v>
      </c>
      <c r="AY603" s="19" t="s">
        <v>136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9" t="s">
        <v>80</v>
      </c>
      <c r="BK603" s="218">
        <f>ROUND(I603*H603,2)</f>
        <v>0</v>
      </c>
      <c r="BL603" s="19" t="s">
        <v>234</v>
      </c>
      <c r="BM603" s="217" t="s">
        <v>808</v>
      </c>
    </row>
    <row r="604" s="12" customFormat="1" ht="22.8" customHeight="1">
      <c r="A604" s="12"/>
      <c r="B604" s="190"/>
      <c r="C604" s="191"/>
      <c r="D604" s="192" t="s">
        <v>71</v>
      </c>
      <c r="E604" s="204" t="s">
        <v>809</v>
      </c>
      <c r="F604" s="204" t="s">
        <v>810</v>
      </c>
      <c r="G604" s="191"/>
      <c r="H604" s="191"/>
      <c r="I604" s="194"/>
      <c r="J604" s="205">
        <f>BK604</f>
        <v>0</v>
      </c>
      <c r="K604" s="191"/>
      <c r="L604" s="196"/>
      <c r="M604" s="197"/>
      <c r="N604" s="198"/>
      <c r="O604" s="198"/>
      <c r="P604" s="199">
        <f>SUM(P605:P626)</f>
        <v>0</v>
      </c>
      <c r="Q604" s="198"/>
      <c r="R604" s="199">
        <f>SUM(R605:R626)</f>
        <v>0.26293</v>
      </c>
      <c r="S604" s="198"/>
      <c r="T604" s="200">
        <f>SUM(T605:T626)</f>
        <v>0.62168000000000001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01" t="s">
        <v>82</v>
      </c>
      <c r="AT604" s="202" t="s">
        <v>71</v>
      </c>
      <c r="AU604" s="202" t="s">
        <v>80</v>
      </c>
      <c r="AY604" s="201" t="s">
        <v>136</v>
      </c>
      <c r="BK604" s="203">
        <f>SUM(BK605:BK626)</f>
        <v>0</v>
      </c>
    </row>
    <row r="605" s="2" customFormat="1" ht="24.15" customHeight="1">
      <c r="A605" s="40"/>
      <c r="B605" s="41"/>
      <c r="C605" s="206" t="s">
        <v>811</v>
      </c>
      <c r="D605" s="206" t="s">
        <v>139</v>
      </c>
      <c r="E605" s="207" t="s">
        <v>812</v>
      </c>
      <c r="F605" s="208" t="s">
        <v>813</v>
      </c>
      <c r="G605" s="209" t="s">
        <v>814</v>
      </c>
      <c r="H605" s="210">
        <v>8</v>
      </c>
      <c r="I605" s="211"/>
      <c r="J605" s="212">
        <f>ROUND(I605*H605,2)</f>
        <v>0</v>
      </c>
      <c r="K605" s="208" t="s">
        <v>143</v>
      </c>
      <c r="L605" s="46"/>
      <c r="M605" s="213" t="s">
        <v>19</v>
      </c>
      <c r="N605" s="214" t="s">
        <v>43</v>
      </c>
      <c r="O605" s="86"/>
      <c r="P605" s="215">
        <f>O605*H605</f>
        <v>0</v>
      </c>
      <c r="Q605" s="215">
        <v>0</v>
      </c>
      <c r="R605" s="215">
        <f>Q605*H605</f>
        <v>0</v>
      </c>
      <c r="S605" s="215">
        <v>0.01933</v>
      </c>
      <c r="T605" s="216">
        <f>S605*H605</f>
        <v>0.15464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7" t="s">
        <v>234</v>
      </c>
      <c r="AT605" s="217" t="s">
        <v>139</v>
      </c>
      <c r="AU605" s="217" t="s">
        <v>82</v>
      </c>
      <c r="AY605" s="19" t="s">
        <v>136</v>
      </c>
      <c r="BE605" s="218">
        <f>IF(N605="základní",J605,0)</f>
        <v>0</v>
      </c>
      <c r="BF605" s="218">
        <f>IF(N605="snížená",J605,0)</f>
        <v>0</v>
      </c>
      <c r="BG605" s="218">
        <f>IF(N605="zákl. přenesená",J605,0)</f>
        <v>0</v>
      </c>
      <c r="BH605" s="218">
        <f>IF(N605="sníž. přenesená",J605,0)</f>
        <v>0</v>
      </c>
      <c r="BI605" s="218">
        <f>IF(N605="nulová",J605,0)</f>
        <v>0</v>
      </c>
      <c r="BJ605" s="19" t="s">
        <v>80</v>
      </c>
      <c r="BK605" s="218">
        <f>ROUND(I605*H605,2)</f>
        <v>0</v>
      </c>
      <c r="BL605" s="19" t="s">
        <v>234</v>
      </c>
      <c r="BM605" s="217" t="s">
        <v>815</v>
      </c>
    </row>
    <row r="606" s="14" customFormat="1">
      <c r="A606" s="14"/>
      <c r="B606" s="230"/>
      <c r="C606" s="231"/>
      <c r="D606" s="221" t="s">
        <v>146</v>
      </c>
      <c r="E606" s="232" t="s">
        <v>19</v>
      </c>
      <c r="F606" s="233" t="s">
        <v>816</v>
      </c>
      <c r="G606" s="231"/>
      <c r="H606" s="234">
        <v>8</v>
      </c>
      <c r="I606" s="235"/>
      <c r="J606" s="231"/>
      <c r="K606" s="231"/>
      <c r="L606" s="236"/>
      <c r="M606" s="237"/>
      <c r="N606" s="238"/>
      <c r="O606" s="238"/>
      <c r="P606" s="238"/>
      <c r="Q606" s="238"/>
      <c r="R606" s="238"/>
      <c r="S606" s="238"/>
      <c r="T606" s="23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0" t="s">
        <v>146</v>
      </c>
      <c r="AU606" s="240" t="s">
        <v>82</v>
      </c>
      <c r="AV606" s="14" t="s">
        <v>82</v>
      </c>
      <c r="AW606" s="14" t="s">
        <v>33</v>
      </c>
      <c r="AX606" s="14" t="s">
        <v>80</v>
      </c>
      <c r="AY606" s="240" t="s">
        <v>136</v>
      </c>
    </row>
    <row r="607" s="2" customFormat="1" ht="14.4" customHeight="1">
      <c r="A607" s="40"/>
      <c r="B607" s="41"/>
      <c r="C607" s="206" t="s">
        <v>817</v>
      </c>
      <c r="D607" s="206" t="s">
        <v>139</v>
      </c>
      <c r="E607" s="207" t="s">
        <v>818</v>
      </c>
      <c r="F607" s="208" t="s">
        <v>819</v>
      </c>
      <c r="G607" s="209" t="s">
        <v>814</v>
      </c>
      <c r="H607" s="210">
        <v>24</v>
      </c>
      <c r="I607" s="211"/>
      <c r="J607" s="212">
        <f>ROUND(I607*H607,2)</f>
        <v>0</v>
      </c>
      <c r="K607" s="208" t="s">
        <v>143</v>
      </c>
      <c r="L607" s="46"/>
      <c r="M607" s="213" t="s">
        <v>19</v>
      </c>
      <c r="N607" s="214" t="s">
        <v>43</v>
      </c>
      <c r="O607" s="86"/>
      <c r="P607" s="215">
        <f>O607*H607</f>
        <v>0</v>
      </c>
      <c r="Q607" s="215">
        <v>0</v>
      </c>
      <c r="R607" s="215">
        <f>Q607*H607</f>
        <v>0</v>
      </c>
      <c r="S607" s="215">
        <v>0.019460000000000002</v>
      </c>
      <c r="T607" s="216">
        <f>S607*H607</f>
        <v>0.46704000000000001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7" t="s">
        <v>234</v>
      </c>
      <c r="AT607" s="217" t="s">
        <v>139</v>
      </c>
      <c r="AU607" s="217" t="s">
        <v>82</v>
      </c>
      <c r="AY607" s="19" t="s">
        <v>136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9" t="s">
        <v>80</v>
      </c>
      <c r="BK607" s="218">
        <f>ROUND(I607*H607,2)</f>
        <v>0</v>
      </c>
      <c r="BL607" s="19" t="s">
        <v>234</v>
      </c>
      <c r="BM607" s="217" t="s">
        <v>820</v>
      </c>
    </row>
    <row r="608" s="14" customFormat="1">
      <c r="A608" s="14"/>
      <c r="B608" s="230"/>
      <c r="C608" s="231"/>
      <c r="D608" s="221" t="s">
        <v>146</v>
      </c>
      <c r="E608" s="232" t="s">
        <v>19</v>
      </c>
      <c r="F608" s="233" t="s">
        <v>821</v>
      </c>
      <c r="G608" s="231"/>
      <c r="H608" s="234">
        <v>24</v>
      </c>
      <c r="I608" s="235"/>
      <c r="J608" s="231"/>
      <c r="K608" s="231"/>
      <c r="L608" s="236"/>
      <c r="M608" s="237"/>
      <c r="N608" s="238"/>
      <c r="O608" s="238"/>
      <c r="P608" s="238"/>
      <c r="Q608" s="238"/>
      <c r="R608" s="238"/>
      <c r="S608" s="238"/>
      <c r="T608" s="23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0" t="s">
        <v>146</v>
      </c>
      <c r="AU608" s="240" t="s">
        <v>82</v>
      </c>
      <c r="AV608" s="14" t="s">
        <v>82</v>
      </c>
      <c r="AW608" s="14" t="s">
        <v>33</v>
      </c>
      <c r="AX608" s="14" t="s">
        <v>80</v>
      </c>
      <c r="AY608" s="240" t="s">
        <v>136</v>
      </c>
    </row>
    <row r="609" s="2" customFormat="1" ht="24.15" customHeight="1">
      <c r="A609" s="40"/>
      <c r="B609" s="41"/>
      <c r="C609" s="206" t="s">
        <v>822</v>
      </c>
      <c r="D609" s="206" t="s">
        <v>139</v>
      </c>
      <c r="E609" s="207" t="s">
        <v>823</v>
      </c>
      <c r="F609" s="208" t="s">
        <v>824</v>
      </c>
      <c r="G609" s="209" t="s">
        <v>814</v>
      </c>
      <c r="H609" s="210">
        <v>7</v>
      </c>
      <c r="I609" s="211"/>
      <c r="J609" s="212">
        <f>ROUND(I609*H609,2)</f>
        <v>0</v>
      </c>
      <c r="K609" s="208" t="s">
        <v>336</v>
      </c>
      <c r="L609" s="46"/>
      <c r="M609" s="213" t="s">
        <v>19</v>
      </c>
      <c r="N609" s="214" t="s">
        <v>43</v>
      </c>
      <c r="O609" s="86"/>
      <c r="P609" s="215">
        <f>O609*H609</f>
        <v>0</v>
      </c>
      <c r="Q609" s="215">
        <v>0.01388</v>
      </c>
      <c r="R609" s="215">
        <f>Q609*H609</f>
        <v>0.097159999999999996</v>
      </c>
      <c r="S609" s="215">
        <v>0</v>
      </c>
      <c r="T609" s="216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7" t="s">
        <v>234</v>
      </c>
      <c r="AT609" s="217" t="s">
        <v>139</v>
      </c>
      <c r="AU609" s="217" t="s">
        <v>82</v>
      </c>
      <c r="AY609" s="19" t="s">
        <v>136</v>
      </c>
      <c r="BE609" s="218">
        <f>IF(N609="základní",J609,0)</f>
        <v>0</v>
      </c>
      <c r="BF609" s="218">
        <f>IF(N609="snížená",J609,0)</f>
        <v>0</v>
      </c>
      <c r="BG609" s="218">
        <f>IF(N609="zákl. přenesená",J609,0)</f>
        <v>0</v>
      </c>
      <c r="BH609" s="218">
        <f>IF(N609="sníž. přenesená",J609,0)</f>
        <v>0</v>
      </c>
      <c r="BI609" s="218">
        <f>IF(N609="nulová",J609,0)</f>
        <v>0</v>
      </c>
      <c r="BJ609" s="19" t="s">
        <v>80</v>
      </c>
      <c r="BK609" s="218">
        <f>ROUND(I609*H609,2)</f>
        <v>0</v>
      </c>
      <c r="BL609" s="19" t="s">
        <v>234</v>
      </c>
      <c r="BM609" s="217" t="s">
        <v>825</v>
      </c>
    </row>
    <row r="610" s="13" customFormat="1">
      <c r="A610" s="13"/>
      <c r="B610" s="219"/>
      <c r="C610" s="220"/>
      <c r="D610" s="221" t="s">
        <v>146</v>
      </c>
      <c r="E610" s="222" t="s">
        <v>19</v>
      </c>
      <c r="F610" s="223" t="s">
        <v>826</v>
      </c>
      <c r="G610" s="220"/>
      <c r="H610" s="222" t="s">
        <v>19</v>
      </c>
      <c r="I610" s="224"/>
      <c r="J610" s="220"/>
      <c r="K610" s="220"/>
      <c r="L610" s="225"/>
      <c r="M610" s="226"/>
      <c r="N610" s="227"/>
      <c r="O610" s="227"/>
      <c r="P610" s="227"/>
      <c r="Q610" s="227"/>
      <c r="R610" s="227"/>
      <c r="S610" s="227"/>
      <c r="T610" s="22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29" t="s">
        <v>146</v>
      </c>
      <c r="AU610" s="229" t="s">
        <v>82</v>
      </c>
      <c r="AV610" s="13" t="s">
        <v>80</v>
      </c>
      <c r="AW610" s="13" t="s">
        <v>33</v>
      </c>
      <c r="AX610" s="13" t="s">
        <v>72</v>
      </c>
      <c r="AY610" s="229" t="s">
        <v>136</v>
      </c>
    </row>
    <row r="611" s="14" customFormat="1">
      <c r="A611" s="14"/>
      <c r="B611" s="230"/>
      <c r="C611" s="231"/>
      <c r="D611" s="221" t="s">
        <v>146</v>
      </c>
      <c r="E611" s="232" t="s">
        <v>19</v>
      </c>
      <c r="F611" s="233" t="s">
        <v>827</v>
      </c>
      <c r="G611" s="231"/>
      <c r="H611" s="234">
        <v>7</v>
      </c>
      <c r="I611" s="235"/>
      <c r="J611" s="231"/>
      <c r="K611" s="231"/>
      <c r="L611" s="236"/>
      <c r="M611" s="237"/>
      <c r="N611" s="238"/>
      <c r="O611" s="238"/>
      <c r="P611" s="238"/>
      <c r="Q611" s="238"/>
      <c r="R611" s="238"/>
      <c r="S611" s="238"/>
      <c r="T611" s="23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0" t="s">
        <v>146</v>
      </c>
      <c r="AU611" s="240" t="s">
        <v>82</v>
      </c>
      <c r="AV611" s="14" t="s">
        <v>82</v>
      </c>
      <c r="AW611" s="14" t="s">
        <v>33</v>
      </c>
      <c r="AX611" s="14" t="s">
        <v>80</v>
      </c>
      <c r="AY611" s="240" t="s">
        <v>136</v>
      </c>
    </row>
    <row r="612" s="2" customFormat="1" ht="24.15" customHeight="1">
      <c r="A612" s="40"/>
      <c r="B612" s="41"/>
      <c r="C612" s="206" t="s">
        <v>828</v>
      </c>
      <c r="D612" s="206" t="s">
        <v>139</v>
      </c>
      <c r="E612" s="207" t="s">
        <v>829</v>
      </c>
      <c r="F612" s="208" t="s">
        <v>830</v>
      </c>
      <c r="G612" s="209" t="s">
        <v>814</v>
      </c>
      <c r="H612" s="210">
        <v>8</v>
      </c>
      <c r="I612" s="211"/>
      <c r="J612" s="212">
        <f>ROUND(I612*H612,2)</f>
        <v>0</v>
      </c>
      <c r="K612" s="208" t="s">
        <v>336</v>
      </c>
      <c r="L612" s="46"/>
      <c r="M612" s="213" t="s">
        <v>19</v>
      </c>
      <c r="N612" s="214" t="s">
        <v>43</v>
      </c>
      <c r="O612" s="86"/>
      <c r="P612" s="215">
        <f>O612*H612</f>
        <v>0</v>
      </c>
      <c r="Q612" s="215">
        <v>0.01034</v>
      </c>
      <c r="R612" s="215">
        <f>Q612*H612</f>
        <v>0.082720000000000002</v>
      </c>
      <c r="S612" s="215">
        <v>0</v>
      </c>
      <c r="T612" s="216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7" t="s">
        <v>234</v>
      </c>
      <c r="AT612" s="217" t="s">
        <v>139</v>
      </c>
      <c r="AU612" s="217" t="s">
        <v>82</v>
      </c>
      <c r="AY612" s="19" t="s">
        <v>136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19" t="s">
        <v>80</v>
      </c>
      <c r="BK612" s="218">
        <f>ROUND(I612*H612,2)</f>
        <v>0</v>
      </c>
      <c r="BL612" s="19" t="s">
        <v>234</v>
      </c>
      <c r="BM612" s="217" t="s">
        <v>831</v>
      </c>
    </row>
    <row r="613" s="13" customFormat="1">
      <c r="A613" s="13"/>
      <c r="B613" s="219"/>
      <c r="C613" s="220"/>
      <c r="D613" s="221" t="s">
        <v>146</v>
      </c>
      <c r="E613" s="222" t="s">
        <v>19</v>
      </c>
      <c r="F613" s="223" t="s">
        <v>832</v>
      </c>
      <c r="G613" s="220"/>
      <c r="H613" s="222" t="s">
        <v>19</v>
      </c>
      <c r="I613" s="224"/>
      <c r="J613" s="220"/>
      <c r="K613" s="220"/>
      <c r="L613" s="225"/>
      <c r="M613" s="226"/>
      <c r="N613" s="227"/>
      <c r="O613" s="227"/>
      <c r="P613" s="227"/>
      <c r="Q613" s="227"/>
      <c r="R613" s="227"/>
      <c r="S613" s="227"/>
      <c r="T613" s="22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29" t="s">
        <v>146</v>
      </c>
      <c r="AU613" s="229" t="s">
        <v>82</v>
      </c>
      <c r="AV613" s="13" t="s">
        <v>80</v>
      </c>
      <c r="AW613" s="13" t="s">
        <v>33</v>
      </c>
      <c r="AX613" s="13" t="s">
        <v>72</v>
      </c>
      <c r="AY613" s="229" t="s">
        <v>136</v>
      </c>
    </row>
    <row r="614" s="13" customFormat="1">
      <c r="A614" s="13"/>
      <c r="B614" s="219"/>
      <c r="C614" s="220"/>
      <c r="D614" s="221" t="s">
        <v>146</v>
      </c>
      <c r="E614" s="222" t="s">
        <v>19</v>
      </c>
      <c r="F614" s="223" t="s">
        <v>833</v>
      </c>
      <c r="G614" s="220"/>
      <c r="H614" s="222" t="s">
        <v>19</v>
      </c>
      <c r="I614" s="224"/>
      <c r="J614" s="220"/>
      <c r="K614" s="220"/>
      <c r="L614" s="225"/>
      <c r="M614" s="226"/>
      <c r="N614" s="227"/>
      <c r="O614" s="227"/>
      <c r="P614" s="227"/>
      <c r="Q614" s="227"/>
      <c r="R614" s="227"/>
      <c r="S614" s="227"/>
      <c r="T614" s="22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29" t="s">
        <v>146</v>
      </c>
      <c r="AU614" s="229" t="s">
        <v>82</v>
      </c>
      <c r="AV614" s="13" t="s">
        <v>80</v>
      </c>
      <c r="AW614" s="13" t="s">
        <v>33</v>
      </c>
      <c r="AX614" s="13" t="s">
        <v>72</v>
      </c>
      <c r="AY614" s="229" t="s">
        <v>136</v>
      </c>
    </row>
    <row r="615" s="14" customFormat="1">
      <c r="A615" s="14"/>
      <c r="B615" s="230"/>
      <c r="C615" s="231"/>
      <c r="D615" s="221" t="s">
        <v>146</v>
      </c>
      <c r="E615" s="232" t="s">
        <v>19</v>
      </c>
      <c r="F615" s="233" t="s">
        <v>834</v>
      </c>
      <c r="G615" s="231"/>
      <c r="H615" s="234">
        <v>8</v>
      </c>
      <c r="I615" s="235"/>
      <c r="J615" s="231"/>
      <c r="K615" s="231"/>
      <c r="L615" s="236"/>
      <c r="M615" s="237"/>
      <c r="N615" s="238"/>
      <c r="O615" s="238"/>
      <c r="P615" s="238"/>
      <c r="Q615" s="238"/>
      <c r="R615" s="238"/>
      <c r="S615" s="238"/>
      <c r="T615" s="23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0" t="s">
        <v>146</v>
      </c>
      <c r="AU615" s="240" t="s">
        <v>82</v>
      </c>
      <c r="AV615" s="14" t="s">
        <v>82</v>
      </c>
      <c r="AW615" s="14" t="s">
        <v>33</v>
      </c>
      <c r="AX615" s="14" t="s">
        <v>80</v>
      </c>
      <c r="AY615" s="240" t="s">
        <v>136</v>
      </c>
    </row>
    <row r="616" s="2" customFormat="1" ht="37.8" customHeight="1">
      <c r="A616" s="40"/>
      <c r="B616" s="41"/>
      <c r="C616" s="206" t="s">
        <v>835</v>
      </c>
      <c r="D616" s="206" t="s">
        <v>139</v>
      </c>
      <c r="E616" s="207" t="s">
        <v>836</v>
      </c>
      <c r="F616" s="208" t="s">
        <v>837</v>
      </c>
      <c r="G616" s="209" t="s">
        <v>814</v>
      </c>
      <c r="H616" s="210">
        <v>13</v>
      </c>
      <c r="I616" s="211"/>
      <c r="J616" s="212">
        <f>ROUND(I616*H616,2)</f>
        <v>0</v>
      </c>
      <c r="K616" s="208" t="s">
        <v>838</v>
      </c>
      <c r="L616" s="46"/>
      <c r="M616" s="213" t="s">
        <v>19</v>
      </c>
      <c r="N616" s="214" t="s">
        <v>43</v>
      </c>
      <c r="O616" s="86"/>
      <c r="P616" s="215">
        <f>O616*H616</f>
        <v>0</v>
      </c>
      <c r="Q616" s="215">
        <v>0.0030000000000000001</v>
      </c>
      <c r="R616" s="215">
        <f>Q616*H616</f>
        <v>0.039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234</v>
      </c>
      <c r="AT616" s="217" t="s">
        <v>139</v>
      </c>
      <c r="AU616" s="217" t="s">
        <v>82</v>
      </c>
      <c r="AY616" s="19" t="s">
        <v>136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80</v>
      </c>
      <c r="BK616" s="218">
        <f>ROUND(I616*H616,2)</f>
        <v>0</v>
      </c>
      <c r="BL616" s="19" t="s">
        <v>234</v>
      </c>
      <c r="BM616" s="217" t="s">
        <v>839</v>
      </c>
    </row>
    <row r="617" s="14" customFormat="1">
      <c r="A617" s="14"/>
      <c r="B617" s="230"/>
      <c r="C617" s="231"/>
      <c r="D617" s="221" t="s">
        <v>146</v>
      </c>
      <c r="E617" s="232" t="s">
        <v>19</v>
      </c>
      <c r="F617" s="233" t="s">
        <v>840</v>
      </c>
      <c r="G617" s="231"/>
      <c r="H617" s="234">
        <v>13</v>
      </c>
      <c r="I617" s="235"/>
      <c r="J617" s="231"/>
      <c r="K617" s="231"/>
      <c r="L617" s="236"/>
      <c r="M617" s="237"/>
      <c r="N617" s="238"/>
      <c r="O617" s="238"/>
      <c r="P617" s="238"/>
      <c r="Q617" s="238"/>
      <c r="R617" s="238"/>
      <c r="S617" s="238"/>
      <c r="T617" s="23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0" t="s">
        <v>146</v>
      </c>
      <c r="AU617" s="240" t="s">
        <v>82</v>
      </c>
      <c r="AV617" s="14" t="s">
        <v>82</v>
      </c>
      <c r="AW617" s="14" t="s">
        <v>33</v>
      </c>
      <c r="AX617" s="14" t="s">
        <v>80</v>
      </c>
      <c r="AY617" s="240" t="s">
        <v>136</v>
      </c>
    </row>
    <row r="618" s="2" customFormat="1" ht="24.15" customHeight="1">
      <c r="A618" s="40"/>
      <c r="B618" s="41"/>
      <c r="C618" s="206" t="s">
        <v>841</v>
      </c>
      <c r="D618" s="206" t="s">
        <v>139</v>
      </c>
      <c r="E618" s="207" t="s">
        <v>842</v>
      </c>
      <c r="F618" s="208" t="s">
        <v>843</v>
      </c>
      <c r="G618" s="209" t="s">
        <v>814</v>
      </c>
      <c r="H618" s="210">
        <v>13</v>
      </c>
      <c r="I618" s="211"/>
      <c r="J618" s="212">
        <f>ROUND(I618*H618,2)</f>
        <v>0</v>
      </c>
      <c r="K618" s="208" t="s">
        <v>336</v>
      </c>
      <c r="L618" s="46"/>
      <c r="M618" s="213" t="s">
        <v>19</v>
      </c>
      <c r="N618" s="214" t="s">
        <v>43</v>
      </c>
      <c r="O618" s="86"/>
      <c r="P618" s="215">
        <f>O618*H618</f>
        <v>0</v>
      </c>
      <c r="Q618" s="215">
        <v>0.0011000000000000001</v>
      </c>
      <c r="R618" s="215">
        <f>Q618*H618</f>
        <v>0.0143</v>
      </c>
      <c r="S618" s="215">
        <v>0</v>
      </c>
      <c r="T618" s="216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7" t="s">
        <v>234</v>
      </c>
      <c r="AT618" s="217" t="s">
        <v>139</v>
      </c>
      <c r="AU618" s="217" t="s">
        <v>82</v>
      </c>
      <c r="AY618" s="19" t="s">
        <v>136</v>
      </c>
      <c r="BE618" s="218">
        <f>IF(N618="základní",J618,0)</f>
        <v>0</v>
      </c>
      <c r="BF618" s="218">
        <f>IF(N618="snížená",J618,0)</f>
        <v>0</v>
      </c>
      <c r="BG618" s="218">
        <f>IF(N618="zákl. přenesená",J618,0)</f>
        <v>0</v>
      </c>
      <c r="BH618" s="218">
        <f>IF(N618="sníž. přenesená",J618,0)</f>
        <v>0</v>
      </c>
      <c r="BI618" s="218">
        <f>IF(N618="nulová",J618,0)</f>
        <v>0</v>
      </c>
      <c r="BJ618" s="19" t="s">
        <v>80</v>
      </c>
      <c r="BK618" s="218">
        <f>ROUND(I618*H618,2)</f>
        <v>0</v>
      </c>
      <c r="BL618" s="19" t="s">
        <v>234</v>
      </c>
      <c r="BM618" s="217" t="s">
        <v>844</v>
      </c>
    </row>
    <row r="619" s="14" customFormat="1">
      <c r="A619" s="14"/>
      <c r="B619" s="230"/>
      <c r="C619" s="231"/>
      <c r="D619" s="221" t="s">
        <v>146</v>
      </c>
      <c r="E619" s="232" t="s">
        <v>19</v>
      </c>
      <c r="F619" s="233" t="s">
        <v>845</v>
      </c>
      <c r="G619" s="231"/>
      <c r="H619" s="234">
        <v>13</v>
      </c>
      <c r="I619" s="235"/>
      <c r="J619" s="231"/>
      <c r="K619" s="231"/>
      <c r="L619" s="236"/>
      <c r="M619" s="237"/>
      <c r="N619" s="238"/>
      <c r="O619" s="238"/>
      <c r="P619" s="238"/>
      <c r="Q619" s="238"/>
      <c r="R619" s="238"/>
      <c r="S619" s="238"/>
      <c r="T619" s="23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0" t="s">
        <v>146</v>
      </c>
      <c r="AU619" s="240" t="s">
        <v>82</v>
      </c>
      <c r="AV619" s="14" t="s">
        <v>82</v>
      </c>
      <c r="AW619" s="14" t="s">
        <v>33</v>
      </c>
      <c r="AX619" s="14" t="s">
        <v>80</v>
      </c>
      <c r="AY619" s="240" t="s">
        <v>136</v>
      </c>
    </row>
    <row r="620" s="2" customFormat="1" ht="24.15" customHeight="1">
      <c r="A620" s="40"/>
      <c r="B620" s="41"/>
      <c r="C620" s="206" t="s">
        <v>846</v>
      </c>
      <c r="D620" s="206" t="s">
        <v>139</v>
      </c>
      <c r="E620" s="207" t="s">
        <v>847</v>
      </c>
      <c r="F620" s="208" t="s">
        <v>848</v>
      </c>
      <c r="G620" s="209" t="s">
        <v>814</v>
      </c>
      <c r="H620" s="210">
        <v>2</v>
      </c>
      <c r="I620" s="211"/>
      <c r="J620" s="212">
        <f>ROUND(I620*H620,2)</f>
        <v>0</v>
      </c>
      <c r="K620" s="208" t="s">
        <v>336</v>
      </c>
      <c r="L620" s="46"/>
      <c r="M620" s="213" t="s">
        <v>19</v>
      </c>
      <c r="N620" s="214" t="s">
        <v>43</v>
      </c>
      <c r="O620" s="86"/>
      <c r="P620" s="215">
        <f>O620*H620</f>
        <v>0</v>
      </c>
      <c r="Q620" s="215">
        <v>0.00084999999999999995</v>
      </c>
      <c r="R620" s="215">
        <f>Q620*H620</f>
        <v>0.0016999999999999999</v>
      </c>
      <c r="S620" s="215">
        <v>0</v>
      </c>
      <c r="T620" s="216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7" t="s">
        <v>234</v>
      </c>
      <c r="AT620" s="217" t="s">
        <v>139</v>
      </c>
      <c r="AU620" s="217" t="s">
        <v>82</v>
      </c>
      <c r="AY620" s="19" t="s">
        <v>136</v>
      </c>
      <c r="BE620" s="218">
        <f>IF(N620="základní",J620,0)</f>
        <v>0</v>
      </c>
      <c r="BF620" s="218">
        <f>IF(N620="snížená",J620,0)</f>
        <v>0</v>
      </c>
      <c r="BG620" s="218">
        <f>IF(N620="zákl. přenesená",J620,0)</f>
        <v>0</v>
      </c>
      <c r="BH620" s="218">
        <f>IF(N620="sníž. přenesená",J620,0)</f>
        <v>0</v>
      </c>
      <c r="BI620" s="218">
        <f>IF(N620="nulová",J620,0)</f>
        <v>0</v>
      </c>
      <c r="BJ620" s="19" t="s">
        <v>80</v>
      </c>
      <c r="BK620" s="218">
        <f>ROUND(I620*H620,2)</f>
        <v>0</v>
      </c>
      <c r="BL620" s="19" t="s">
        <v>234</v>
      </c>
      <c r="BM620" s="217" t="s">
        <v>849</v>
      </c>
    </row>
    <row r="621" s="14" customFormat="1">
      <c r="A621" s="14"/>
      <c r="B621" s="230"/>
      <c r="C621" s="231"/>
      <c r="D621" s="221" t="s">
        <v>146</v>
      </c>
      <c r="E621" s="232" t="s">
        <v>19</v>
      </c>
      <c r="F621" s="233" t="s">
        <v>850</v>
      </c>
      <c r="G621" s="231"/>
      <c r="H621" s="234">
        <v>2</v>
      </c>
      <c r="I621" s="235"/>
      <c r="J621" s="231"/>
      <c r="K621" s="231"/>
      <c r="L621" s="236"/>
      <c r="M621" s="237"/>
      <c r="N621" s="238"/>
      <c r="O621" s="238"/>
      <c r="P621" s="238"/>
      <c r="Q621" s="238"/>
      <c r="R621" s="238"/>
      <c r="S621" s="238"/>
      <c r="T621" s="23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0" t="s">
        <v>146</v>
      </c>
      <c r="AU621" s="240" t="s">
        <v>82</v>
      </c>
      <c r="AV621" s="14" t="s">
        <v>82</v>
      </c>
      <c r="AW621" s="14" t="s">
        <v>33</v>
      </c>
      <c r="AX621" s="14" t="s">
        <v>80</v>
      </c>
      <c r="AY621" s="240" t="s">
        <v>136</v>
      </c>
    </row>
    <row r="622" s="2" customFormat="1" ht="37.8" customHeight="1">
      <c r="A622" s="40"/>
      <c r="B622" s="41"/>
      <c r="C622" s="206" t="s">
        <v>851</v>
      </c>
      <c r="D622" s="206" t="s">
        <v>139</v>
      </c>
      <c r="E622" s="207" t="s">
        <v>852</v>
      </c>
      <c r="F622" s="208" t="s">
        <v>853</v>
      </c>
      <c r="G622" s="209" t="s">
        <v>814</v>
      </c>
      <c r="H622" s="210">
        <v>32</v>
      </c>
      <c r="I622" s="211"/>
      <c r="J622" s="212">
        <f>ROUND(I622*H622,2)</f>
        <v>0</v>
      </c>
      <c r="K622" s="208" t="s">
        <v>336</v>
      </c>
      <c r="L622" s="46"/>
      <c r="M622" s="213" t="s">
        <v>19</v>
      </c>
      <c r="N622" s="214" t="s">
        <v>43</v>
      </c>
      <c r="O622" s="86"/>
      <c r="P622" s="215">
        <f>O622*H622</f>
        <v>0</v>
      </c>
      <c r="Q622" s="215">
        <v>0.00084999999999999995</v>
      </c>
      <c r="R622" s="215">
        <f>Q622*H622</f>
        <v>0.027199999999999998</v>
      </c>
      <c r="S622" s="215">
        <v>0</v>
      </c>
      <c r="T622" s="216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17" t="s">
        <v>234</v>
      </c>
      <c r="AT622" s="217" t="s">
        <v>139</v>
      </c>
      <c r="AU622" s="217" t="s">
        <v>82</v>
      </c>
      <c r="AY622" s="19" t="s">
        <v>136</v>
      </c>
      <c r="BE622" s="218">
        <f>IF(N622="základní",J622,0)</f>
        <v>0</v>
      </c>
      <c r="BF622" s="218">
        <f>IF(N622="snížená",J622,0)</f>
        <v>0</v>
      </c>
      <c r="BG622" s="218">
        <f>IF(N622="zákl. přenesená",J622,0)</f>
        <v>0</v>
      </c>
      <c r="BH622" s="218">
        <f>IF(N622="sníž. přenesená",J622,0)</f>
        <v>0</v>
      </c>
      <c r="BI622" s="218">
        <f>IF(N622="nulová",J622,0)</f>
        <v>0</v>
      </c>
      <c r="BJ622" s="19" t="s">
        <v>80</v>
      </c>
      <c r="BK622" s="218">
        <f>ROUND(I622*H622,2)</f>
        <v>0</v>
      </c>
      <c r="BL622" s="19" t="s">
        <v>234</v>
      </c>
      <c r="BM622" s="217" t="s">
        <v>854</v>
      </c>
    </row>
    <row r="623" s="14" customFormat="1">
      <c r="A623" s="14"/>
      <c r="B623" s="230"/>
      <c r="C623" s="231"/>
      <c r="D623" s="221" t="s">
        <v>146</v>
      </c>
      <c r="E623" s="232" t="s">
        <v>19</v>
      </c>
      <c r="F623" s="233" t="s">
        <v>855</v>
      </c>
      <c r="G623" s="231"/>
      <c r="H623" s="234">
        <v>32</v>
      </c>
      <c r="I623" s="235"/>
      <c r="J623" s="231"/>
      <c r="K623" s="231"/>
      <c r="L623" s="236"/>
      <c r="M623" s="237"/>
      <c r="N623" s="238"/>
      <c r="O623" s="238"/>
      <c r="P623" s="238"/>
      <c r="Q623" s="238"/>
      <c r="R623" s="238"/>
      <c r="S623" s="238"/>
      <c r="T623" s="23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0" t="s">
        <v>146</v>
      </c>
      <c r="AU623" s="240" t="s">
        <v>82</v>
      </c>
      <c r="AV623" s="14" t="s">
        <v>82</v>
      </c>
      <c r="AW623" s="14" t="s">
        <v>33</v>
      </c>
      <c r="AX623" s="14" t="s">
        <v>80</v>
      </c>
      <c r="AY623" s="240" t="s">
        <v>136</v>
      </c>
    </row>
    <row r="624" s="2" customFormat="1" ht="24.15" customHeight="1">
      <c r="A624" s="40"/>
      <c r="B624" s="41"/>
      <c r="C624" s="206" t="s">
        <v>856</v>
      </c>
      <c r="D624" s="206" t="s">
        <v>139</v>
      </c>
      <c r="E624" s="207" t="s">
        <v>857</v>
      </c>
      <c r="F624" s="208" t="s">
        <v>858</v>
      </c>
      <c r="G624" s="209" t="s">
        <v>814</v>
      </c>
      <c r="H624" s="210">
        <v>1</v>
      </c>
      <c r="I624" s="211"/>
      <c r="J624" s="212">
        <f>ROUND(I624*H624,2)</f>
        <v>0</v>
      </c>
      <c r="K624" s="208" t="s">
        <v>336</v>
      </c>
      <c r="L624" s="46"/>
      <c r="M624" s="213" t="s">
        <v>19</v>
      </c>
      <c r="N624" s="214" t="s">
        <v>43</v>
      </c>
      <c r="O624" s="86"/>
      <c r="P624" s="215">
        <f>O624*H624</f>
        <v>0</v>
      </c>
      <c r="Q624" s="215">
        <v>0.00084999999999999995</v>
      </c>
      <c r="R624" s="215">
        <f>Q624*H624</f>
        <v>0.00084999999999999995</v>
      </c>
      <c r="S624" s="215">
        <v>0</v>
      </c>
      <c r="T624" s="21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7" t="s">
        <v>234</v>
      </c>
      <c r="AT624" s="217" t="s">
        <v>139</v>
      </c>
      <c r="AU624" s="217" t="s">
        <v>82</v>
      </c>
      <c r="AY624" s="19" t="s">
        <v>136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9" t="s">
        <v>80</v>
      </c>
      <c r="BK624" s="218">
        <f>ROUND(I624*H624,2)</f>
        <v>0</v>
      </c>
      <c r="BL624" s="19" t="s">
        <v>234</v>
      </c>
      <c r="BM624" s="217" t="s">
        <v>859</v>
      </c>
    </row>
    <row r="625" s="14" customFormat="1">
      <c r="A625" s="14"/>
      <c r="B625" s="230"/>
      <c r="C625" s="231"/>
      <c r="D625" s="221" t="s">
        <v>146</v>
      </c>
      <c r="E625" s="232" t="s">
        <v>19</v>
      </c>
      <c r="F625" s="233" t="s">
        <v>860</v>
      </c>
      <c r="G625" s="231"/>
      <c r="H625" s="234">
        <v>1</v>
      </c>
      <c r="I625" s="235"/>
      <c r="J625" s="231"/>
      <c r="K625" s="231"/>
      <c r="L625" s="236"/>
      <c r="M625" s="237"/>
      <c r="N625" s="238"/>
      <c r="O625" s="238"/>
      <c r="P625" s="238"/>
      <c r="Q625" s="238"/>
      <c r="R625" s="238"/>
      <c r="S625" s="238"/>
      <c r="T625" s="23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0" t="s">
        <v>146</v>
      </c>
      <c r="AU625" s="240" t="s">
        <v>82</v>
      </c>
      <c r="AV625" s="14" t="s">
        <v>82</v>
      </c>
      <c r="AW625" s="14" t="s">
        <v>33</v>
      </c>
      <c r="AX625" s="14" t="s">
        <v>80</v>
      </c>
      <c r="AY625" s="240" t="s">
        <v>136</v>
      </c>
    </row>
    <row r="626" s="2" customFormat="1" ht="49.05" customHeight="1">
      <c r="A626" s="40"/>
      <c r="B626" s="41"/>
      <c r="C626" s="206" t="s">
        <v>861</v>
      </c>
      <c r="D626" s="206" t="s">
        <v>139</v>
      </c>
      <c r="E626" s="207" t="s">
        <v>862</v>
      </c>
      <c r="F626" s="208" t="s">
        <v>863</v>
      </c>
      <c r="G626" s="209" t="s">
        <v>142</v>
      </c>
      <c r="H626" s="210">
        <v>0.26300000000000001</v>
      </c>
      <c r="I626" s="211"/>
      <c r="J626" s="212">
        <f>ROUND(I626*H626,2)</f>
        <v>0</v>
      </c>
      <c r="K626" s="208" t="s">
        <v>143</v>
      </c>
      <c r="L626" s="46"/>
      <c r="M626" s="213" t="s">
        <v>19</v>
      </c>
      <c r="N626" s="214" t="s">
        <v>43</v>
      </c>
      <c r="O626" s="86"/>
      <c r="P626" s="215">
        <f>O626*H626</f>
        <v>0</v>
      </c>
      <c r="Q626" s="215">
        <v>0</v>
      </c>
      <c r="R626" s="215">
        <f>Q626*H626</f>
        <v>0</v>
      </c>
      <c r="S626" s="215">
        <v>0</v>
      </c>
      <c r="T626" s="216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7" t="s">
        <v>234</v>
      </c>
      <c r="AT626" s="217" t="s">
        <v>139</v>
      </c>
      <c r="AU626" s="217" t="s">
        <v>82</v>
      </c>
      <c r="AY626" s="19" t="s">
        <v>136</v>
      </c>
      <c r="BE626" s="218">
        <f>IF(N626="základní",J626,0)</f>
        <v>0</v>
      </c>
      <c r="BF626" s="218">
        <f>IF(N626="snížená",J626,0)</f>
        <v>0</v>
      </c>
      <c r="BG626" s="218">
        <f>IF(N626="zákl. přenesená",J626,0)</f>
        <v>0</v>
      </c>
      <c r="BH626" s="218">
        <f>IF(N626="sníž. přenesená",J626,0)</f>
        <v>0</v>
      </c>
      <c r="BI626" s="218">
        <f>IF(N626="nulová",J626,0)</f>
        <v>0</v>
      </c>
      <c r="BJ626" s="19" t="s">
        <v>80</v>
      </c>
      <c r="BK626" s="218">
        <f>ROUND(I626*H626,2)</f>
        <v>0</v>
      </c>
      <c r="BL626" s="19" t="s">
        <v>234</v>
      </c>
      <c r="BM626" s="217" t="s">
        <v>864</v>
      </c>
    </row>
    <row r="627" s="12" customFormat="1" ht="22.8" customHeight="1">
      <c r="A627" s="12"/>
      <c r="B627" s="190"/>
      <c r="C627" s="191"/>
      <c r="D627" s="192" t="s">
        <v>71</v>
      </c>
      <c r="E627" s="204" t="s">
        <v>865</v>
      </c>
      <c r="F627" s="204" t="s">
        <v>866</v>
      </c>
      <c r="G627" s="191"/>
      <c r="H627" s="191"/>
      <c r="I627" s="194"/>
      <c r="J627" s="205">
        <f>BK627</f>
        <v>0</v>
      </c>
      <c r="K627" s="191"/>
      <c r="L627" s="196"/>
      <c r="M627" s="197"/>
      <c r="N627" s="198"/>
      <c r="O627" s="198"/>
      <c r="P627" s="199">
        <f>SUM(P628:P630)</f>
        <v>0</v>
      </c>
      <c r="Q627" s="198"/>
      <c r="R627" s="199">
        <f>SUM(R628:R630)</f>
        <v>0.1295</v>
      </c>
      <c r="S627" s="198"/>
      <c r="T627" s="200">
        <f>SUM(T628:T630)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201" t="s">
        <v>82</v>
      </c>
      <c r="AT627" s="202" t="s">
        <v>71</v>
      </c>
      <c r="AU627" s="202" t="s">
        <v>80</v>
      </c>
      <c r="AY627" s="201" t="s">
        <v>136</v>
      </c>
      <c r="BK627" s="203">
        <f>SUM(BK628:BK630)</f>
        <v>0</v>
      </c>
    </row>
    <row r="628" s="2" customFormat="1" ht="49.05" customHeight="1">
      <c r="A628" s="40"/>
      <c r="B628" s="41"/>
      <c r="C628" s="206" t="s">
        <v>867</v>
      </c>
      <c r="D628" s="206" t="s">
        <v>139</v>
      </c>
      <c r="E628" s="207" t="s">
        <v>868</v>
      </c>
      <c r="F628" s="208" t="s">
        <v>869</v>
      </c>
      <c r="G628" s="209" t="s">
        <v>814</v>
      </c>
      <c r="H628" s="210">
        <v>7</v>
      </c>
      <c r="I628" s="211"/>
      <c r="J628" s="212">
        <f>ROUND(I628*H628,2)</f>
        <v>0</v>
      </c>
      <c r="K628" s="208" t="s">
        <v>143</v>
      </c>
      <c r="L628" s="46"/>
      <c r="M628" s="213" t="s">
        <v>19</v>
      </c>
      <c r="N628" s="214" t="s">
        <v>43</v>
      </c>
      <c r="O628" s="86"/>
      <c r="P628" s="215">
        <f>O628*H628</f>
        <v>0</v>
      </c>
      <c r="Q628" s="215">
        <v>0.018499999999999999</v>
      </c>
      <c r="R628" s="215">
        <f>Q628*H628</f>
        <v>0.1295</v>
      </c>
      <c r="S628" s="215">
        <v>0</v>
      </c>
      <c r="T628" s="21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234</v>
      </c>
      <c r="AT628" s="217" t="s">
        <v>139</v>
      </c>
      <c r="AU628" s="217" t="s">
        <v>82</v>
      </c>
      <c r="AY628" s="19" t="s">
        <v>136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9" t="s">
        <v>80</v>
      </c>
      <c r="BK628" s="218">
        <f>ROUND(I628*H628,2)</f>
        <v>0</v>
      </c>
      <c r="BL628" s="19" t="s">
        <v>234</v>
      </c>
      <c r="BM628" s="217" t="s">
        <v>870</v>
      </c>
    </row>
    <row r="629" s="14" customFormat="1">
      <c r="A629" s="14"/>
      <c r="B629" s="230"/>
      <c r="C629" s="231"/>
      <c r="D629" s="221" t="s">
        <v>146</v>
      </c>
      <c r="E629" s="232" t="s">
        <v>19</v>
      </c>
      <c r="F629" s="233" t="s">
        <v>871</v>
      </c>
      <c r="G629" s="231"/>
      <c r="H629" s="234">
        <v>7</v>
      </c>
      <c r="I629" s="235"/>
      <c r="J629" s="231"/>
      <c r="K629" s="231"/>
      <c r="L629" s="236"/>
      <c r="M629" s="237"/>
      <c r="N629" s="238"/>
      <c r="O629" s="238"/>
      <c r="P629" s="238"/>
      <c r="Q629" s="238"/>
      <c r="R629" s="238"/>
      <c r="S629" s="238"/>
      <c r="T629" s="23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0" t="s">
        <v>146</v>
      </c>
      <c r="AU629" s="240" t="s">
        <v>82</v>
      </c>
      <c r="AV629" s="14" t="s">
        <v>82</v>
      </c>
      <c r="AW629" s="14" t="s">
        <v>33</v>
      </c>
      <c r="AX629" s="14" t="s">
        <v>80</v>
      </c>
      <c r="AY629" s="240" t="s">
        <v>136</v>
      </c>
    </row>
    <row r="630" s="2" customFormat="1" ht="49.05" customHeight="1">
      <c r="A630" s="40"/>
      <c r="B630" s="41"/>
      <c r="C630" s="206" t="s">
        <v>872</v>
      </c>
      <c r="D630" s="206" t="s">
        <v>139</v>
      </c>
      <c r="E630" s="207" t="s">
        <v>873</v>
      </c>
      <c r="F630" s="208" t="s">
        <v>874</v>
      </c>
      <c r="G630" s="209" t="s">
        <v>142</v>
      </c>
      <c r="H630" s="210">
        <v>0.13</v>
      </c>
      <c r="I630" s="211"/>
      <c r="J630" s="212">
        <f>ROUND(I630*H630,2)</f>
        <v>0</v>
      </c>
      <c r="K630" s="208" t="s">
        <v>143</v>
      </c>
      <c r="L630" s="46"/>
      <c r="M630" s="213" t="s">
        <v>19</v>
      </c>
      <c r="N630" s="214" t="s">
        <v>43</v>
      </c>
      <c r="O630" s="86"/>
      <c r="P630" s="215">
        <f>O630*H630</f>
        <v>0</v>
      </c>
      <c r="Q630" s="215">
        <v>0</v>
      </c>
      <c r="R630" s="215">
        <f>Q630*H630</f>
        <v>0</v>
      </c>
      <c r="S630" s="215">
        <v>0</v>
      </c>
      <c r="T630" s="216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17" t="s">
        <v>234</v>
      </c>
      <c r="AT630" s="217" t="s">
        <v>139</v>
      </c>
      <c r="AU630" s="217" t="s">
        <v>82</v>
      </c>
      <c r="AY630" s="19" t="s">
        <v>136</v>
      </c>
      <c r="BE630" s="218">
        <f>IF(N630="základní",J630,0)</f>
        <v>0</v>
      </c>
      <c r="BF630" s="218">
        <f>IF(N630="snížená",J630,0)</f>
        <v>0</v>
      </c>
      <c r="BG630" s="218">
        <f>IF(N630="zákl. přenesená",J630,0)</f>
        <v>0</v>
      </c>
      <c r="BH630" s="218">
        <f>IF(N630="sníž. přenesená",J630,0)</f>
        <v>0</v>
      </c>
      <c r="BI630" s="218">
        <f>IF(N630="nulová",J630,0)</f>
        <v>0</v>
      </c>
      <c r="BJ630" s="19" t="s">
        <v>80</v>
      </c>
      <c r="BK630" s="218">
        <f>ROUND(I630*H630,2)</f>
        <v>0</v>
      </c>
      <c r="BL630" s="19" t="s">
        <v>234</v>
      </c>
      <c r="BM630" s="217" t="s">
        <v>875</v>
      </c>
    </row>
    <row r="631" s="12" customFormat="1" ht="22.8" customHeight="1">
      <c r="A631" s="12"/>
      <c r="B631" s="190"/>
      <c r="C631" s="191"/>
      <c r="D631" s="192" t="s">
        <v>71</v>
      </c>
      <c r="E631" s="204" t="s">
        <v>876</v>
      </c>
      <c r="F631" s="204" t="s">
        <v>877</v>
      </c>
      <c r="G631" s="191"/>
      <c r="H631" s="191"/>
      <c r="I631" s="194"/>
      <c r="J631" s="205">
        <f>BK631</f>
        <v>0</v>
      </c>
      <c r="K631" s="191"/>
      <c r="L631" s="196"/>
      <c r="M631" s="197"/>
      <c r="N631" s="198"/>
      <c r="O631" s="198"/>
      <c r="P631" s="199">
        <f>SUM(P632:P676)</f>
        <v>0</v>
      </c>
      <c r="Q631" s="198"/>
      <c r="R631" s="199">
        <f>SUM(R632:R676)</f>
        <v>17.15105204</v>
      </c>
      <c r="S631" s="198"/>
      <c r="T631" s="200">
        <f>SUM(T632:T676)</f>
        <v>0</v>
      </c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R631" s="201" t="s">
        <v>82</v>
      </c>
      <c r="AT631" s="202" t="s">
        <v>71</v>
      </c>
      <c r="AU631" s="202" t="s">
        <v>80</v>
      </c>
      <c r="AY631" s="201" t="s">
        <v>136</v>
      </c>
      <c r="BK631" s="203">
        <f>SUM(BK632:BK676)</f>
        <v>0</v>
      </c>
    </row>
    <row r="632" s="2" customFormat="1" ht="37.8" customHeight="1">
      <c r="A632" s="40"/>
      <c r="B632" s="41"/>
      <c r="C632" s="206" t="s">
        <v>878</v>
      </c>
      <c r="D632" s="206" t="s">
        <v>139</v>
      </c>
      <c r="E632" s="207" t="s">
        <v>879</v>
      </c>
      <c r="F632" s="208" t="s">
        <v>880</v>
      </c>
      <c r="G632" s="209" t="s">
        <v>154</v>
      </c>
      <c r="H632" s="210">
        <v>250.09899999999999</v>
      </c>
      <c r="I632" s="211"/>
      <c r="J632" s="212">
        <f>ROUND(I632*H632,2)</f>
        <v>0</v>
      </c>
      <c r="K632" s="208" t="s">
        <v>336</v>
      </c>
      <c r="L632" s="46"/>
      <c r="M632" s="213" t="s">
        <v>19</v>
      </c>
      <c r="N632" s="214" t="s">
        <v>43</v>
      </c>
      <c r="O632" s="86"/>
      <c r="P632" s="215">
        <f>O632*H632</f>
        <v>0</v>
      </c>
      <c r="Q632" s="215">
        <v>0.049110000000000001</v>
      </c>
      <c r="R632" s="215">
        <f>Q632*H632</f>
        <v>12.282361889999999</v>
      </c>
      <c r="S632" s="215">
        <v>0</v>
      </c>
      <c r="T632" s="216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17" t="s">
        <v>234</v>
      </c>
      <c r="AT632" s="217" t="s">
        <v>139</v>
      </c>
      <c r="AU632" s="217" t="s">
        <v>82</v>
      </c>
      <c r="AY632" s="19" t="s">
        <v>136</v>
      </c>
      <c r="BE632" s="218">
        <f>IF(N632="základní",J632,0)</f>
        <v>0</v>
      </c>
      <c r="BF632" s="218">
        <f>IF(N632="snížená",J632,0)</f>
        <v>0</v>
      </c>
      <c r="BG632" s="218">
        <f>IF(N632="zákl. přenesená",J632,0)</f>
        <v>0</v>
      </c>
      <c r="BH632" s="218">
        <f>IF(N632="sníž. přenesená",J632,0)</f>
        <v>0</v>
      </c>
      <c r="BI632" s="218">
        <f>IF(N632="nulová",J632,0)</f>
        <v>0</v>
      </c>
      <c r="BJ632" s="19" t="s">
        <v>80</v>
      </c>
      <c r="BK632" s="218">
        <f>ROUND(I632*H632,2)</f>
        <v>0</v>
      </c>
      <c r="BL632" s="19" t="s">
        <v>234</v>
      </c>
      <c r="BM632" s="217" t="s">
        <v>881</v>
      </c>
    </row>
    <row r="633" s="13" customFormat="1">
      <c r="A633" s="13"/>
      <c r="B633" s="219"/>
      <c r="C633" s="220"/>
      <c r="D633" s="221" t="s">
        <v>146</v>
      </c>
      <c r="E633" s="222" t="s">
        <v>19</v>
      </c>
      <c r="F633" s="223" t="s">
        <v>882</v>
      </c>
      <c r="G633" s="220"/>
      <c r="H633" s="222" t="s">
        <v>19</v>
      </c>
      <c r="I633" s="224"/>
      <c r="J633" s="220"/>
      <c r="K633" s="220"/>
      <c r="L633" s="225"/>
      <c r="M633" s="226"/>
      <c r="N633" s="227"/>
      <c r="O633" s="227"/>
      <c r="P633" s="227"/>
      <c r="Q633" s="227"/>
      <c r="R633" s="227"/>
      <c r="S633" s="227"/>
      <c r="T633" s="22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29" t="s">
        <v>146</v>
      </c>
      <c r="AU633" s="229" t="s">
        <v>82</v>
      </c>
      <c r="AV633" s="13" t="s">
        <v>80</v>
      </c>
      <c r="AW633" s="13" t="s">
        <v>33</v>
      </c>
      <c r="AX633" s="13" t="s">
        <v>72</v>
      </c>
      <c r="AY633" s="229" t="s">
        <v>136</v>
      </c>
    </row>
    <row r="634" s="13" customFormat="1">
      <c r="A634" s="13"/>
      <c r="B634" s="219"/>
      <c r="C634" s="220"/>
      <c r="D634" s="221" t="s">
        <v>146</v>
      </c>
      <c r="E634" s="222" t="s">
        <v>19</v>
      </c>
      <c r="F634" s="223" t="s">
        <v>883</v>
      </c>
      <c r="G634" s="220"/>
      <c r="H634" s="222" t="s">
        <v>19</v>
      </c>
      <c r="I634" s="224"/>
      <c r="J634" s="220"/>
      <c r="K634" s="220"/>
      <c r="L634" s="225"/>
      <c r="M634" s="226"/>
      <c r="N634" s="227"/>
      <c r="O634" s="227"/>
      <c r="P634" s="227"/>
      <c r="Q634" s="227"/>
      <c r="R634" s="227"/>
      <c r="S634" s="227"/>
      <c r="T634" s="22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29" t="s">
        <v>146</v>
      </c>
      <c r="AU634" s="229" t="s">
        <v>82</v>
      </c>
      <c r="AV634" s="13" t="s">
        <v>80</v>
      </c>
      <c r="AW634" s="13" t="s">
        <v>33</v>
      </c>
      <c r="AX634" s="13" t="s">
        <v>72</v>
      </c>
      <c r="AY634" s="229" t="s">
        <v>136</v>
      </c>
    </row>
    <row r="635" s="13" customFormat="1">
      <c r="A635" s="13"/>
      <c r="B635" s="219"/>
      <c r="C635" s="220"/>
      <c r="D635" s="221" t="s">
        <v>146</v>
      </c>
      <c r="E635" s="222" t="s">
        <v>19</v>
      </c>
      <c r="F635" s="223" t="s">
        <v>884</v>
      </c>
      <c r="G635" s="220"/>
      <c r="H635" s="222" t="s">
        <v>19</v>
      </c>
      <c r="I635" s="224"/>
      <c r="J635" s="220"/>
      <c r="K635" s="220"/>
      <c r="L635" s="225"/>
      <c r="M635" s="226"/>
      <c r="N635" s="227"/>
      <c r="O635" s="227"/>
      <c r="P635" s="227"/>
      <c r="Q635" s="227"/>
      <c r="R635" s="227"/>
      <c r="S635" s="227"/>
      <c r="T635" s="22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29" t="s">
        <v>146</v>
      </c>
      <c r="AU635" s="229" t="s">
        <v>82</v>
      </c>
      <c r="AV635" s="13" t="s">
        <v>80</v>
      </c>
      <c r="AW635" s="13" t="s">
        <v>33</v>
      </c>
      <c r="AX635" s="13" t="s">
        <v>72</v>
      </c>
      <c r="AY635" s="229" t="s">
        <v>136</v>
      </c>
    </row>
    <row r="636" s="14" customFormat="1">
      <c r="A636" s="14"/>
      <c r="B636" s="230"/>
      <c r="C636" s="231"/>
      <c r="D636" s="221" t="s">
        <v>146</v>
      </c>
      <c r="E636" s="232" t="s">
        <v>19</v>
      </c>
      <c r="F636" s="233" t="s">
        <v>885</v>
      </c>
      <c r="G636" s="231"/>
      <c r="H636" s="234">
        <v>234.56299999999999</v>
      </c>
      <c r="I636" s="235"/>
      <c r="J636" s="231"/>
      <c r="K636" s="231"/>
      <c r="L636" s="236"/>
      <c r="M636" s="237"/>
      <c r="N636" s="238"/>
      <c r="O636" s="238"/>
      <c r="P636" s="238"/>
      <c r="Q636" s="238"/>
      <c r="R636" s="238"/>
      <c r="S636" s="238"/>
      <c r="T636" s="23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0" t="s">
        <v>146</v>
      </c>
      <c r="AU636" s="240" t="s">
        <v>82</v>
      </c>
      <c r="AV636" s="14" t="s">
        <v>82</v>
      </c>
      <c r="AW636" s="14" t="s">
        <v>33</v>
      </c>
      <c r="AX636" s="14" t="s">
        <v>72</v>
      </c>
      <c r="AY636" s="240" t="s">
        <v>136</v>
      </c>
    </row>
    <row r="637" s="14" customFormat="1">
      <c r="A637" s="14"/>
      <c r="B637" s="230"/>
      <c r="C637" s="231"/>
      <c r="D637" s="221" t="s">
        <v>146</v>
      </c>
      <c r="E637" s="232" t="s">
        <v>19</v>
      </c>
      <c r="F637" s="233" t="s">
        <v>886</v>
      </c>
      <c r="G637" s="231"/>
      <c r="H637" s="234">
        <v>15.536</v>
      </c>
      <c r="I637" s="235"/>
      <c r="J637" s="231"/>
      <c r="K637" s="231"/>
      <c r="L637" s="236"/>
      <c r="M637" s="237"/>
      <c r="N637" s="238"/>
      <c r="O637" s="238"/>
      <c r="P637" s="238"/>
      <c r="Q637" s="238"/>
      <c r="R637" s="238"/>
      <c r="S637" s="238"/>
      <c r="T637" s="23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0" t="s">
        <v>146</v>
      </c>
      <c r="AU637" s="240" t="s">
        <v>82</v>
      </c>
      <c r="AV637" s="14" t="s">
        <v>82</v>
      </c>
      <c r="AW637" s="14" t="s">
        <v>33</v>
      </c>
      <c r="AX637" s="14" t="s">
        <v>72</v>
      </c>
      <c r="AY637" s="240" t="s">
        <v>136</v>
      </c>
    </row>
    <row r="638" s="15" customFormat="1">
      <c r="A638" s="15"/>
      <c r="B638" s="241"/>
      <c r="C638" s="242"/>
      <c r="D638" s="221" t="s">
        <v>146</v>
      </c>
      <c r="E638" s="243" t="s">
        <v>19</v>
      </c>
      <c r="F638" s="244" t="s">
        <v>151</v>
      </c>
      <c r="G638" s="242"/>
      <c r="H638" s="245">
        <v>250.09899999999999</v>
      </c>
      <c r="I638" s="246"/>
      <c r="J638" s="242"/>
      <c r="K638" s="242"/>
      <c r="L638" s="247"/>
      <c r="M638" s="248"/>
      <c r="N638" s="249"/>
      <c r="O638" s="249"/>
      <c r="P638" s="249"/>
      <c r="Q638" s="249"/>
      <c r="R638" s="249"/>
      <c r="S638" s="249"/>
      <c r="T638" s="250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1" t="s">
        <v>146</v>
      </c>
      <c r="AU638" s="251" t="s">
        <v>82</v>
      </c>
      <c r="AV638" s="15" t="s">
        <v>144</v>
      </c>
      <c r="AW638" s="15" t="s">
        <v>33</v>
      </c>
      <c r="AX638" s="15" t="s">
        <v>80</v>
      </c>
      <c r="AY638" s="251" t="s">
        <v>136</v>
      </c>
    </row>
    <row r="639" s="2" customFormat="1" ht="76.35" customHeight="1">
      <c r="A639" s="40"/>
      <c r="B639" s="41"/>
      <c r="C639" s="206" t="s">
        <v>887</v>
      </c>
      <c r="D639" s="206" t="s">
        <v>139</v>
      </c>
      <c r="E639" s="207" t="s">
        <v>888</v>
      </c>
      <c r="F639" s="208" t="s">
        <v>889</v>
      </c>
      <c r="G639" s="209" t="s">
        <v>154</v>
      </c>
      <c r="H639" s="210">
        <v>24.149999999999999</v>
      </c>
      <c r="I639" s="211"/>
      <c r="J639" s="212">
        <f>ROUND(I639*H639,2)</f>
        <v>0</v>
      </c>
      <c r="K639" s="208" t="s">
        <v>143</v>
      </c>
      <c r="L639" s="46"/>
      <c r="M639" s="213" t="s">
        <v>19</v>
      </c>
      <c r="N639" s="214" t="s">
        <v>43</v>
      </c>
      <c r="O639" s="86"/>
      <c r="P639" s="215">
        <f>O639*H639</f>
        <v>0</v>
      </c>
      <c r="Q639" s="215">
        <v>0.047800000000000002</v>
      </c>
      <c r="R639" s="215">
        <f>Q639*H639</f>
        <v>1.1543699999999999</v>
      </c>
      <c r="S639" s="215">
        <v>0</v>
      </c>
      <c r="T639" s="216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7" t="s">
        <v>234</v>
      </c>
      <c r="AT639" s="217" t="s">
        <v>139</v>
      </c>
      <c r="AU639" s="217" t="s">
        <v>82</v>
      </c>
      <c r="AY639" s="19" t="s">
        <v>136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19" t="s">
        <v>80</v>
      </c>
      <c r="BK639" s="218">
        <f>ROUND(I639*H639,2)</f>
        <v>0</v>
      </c>
      <c r="BL639" s="19" t="s">
        <v>234</v>
      </c>
      <c r="BM639" s="217" t="s">
        <v>890</v>
      </c>
    </row>
    <row r="640" s="14" customFormat="1">
      <c r="A640" s="14"/>
      <c r="B640" s="230"/>
      <c r="C640" s="231"/>
      <c r="D640" s="221" t="s">
        <v>146</v>
      </c>
      <c r="E640" s="232" t="s">
        <v>19</v>
      </c>
      <c r="F640" s="233" t="s">
        <v>891</v>
      </c>
      <c r="G640" s="231"/>
      <c r="H640" s="234">
        <v>24.149999999999999</v>
      </c>
      <c r="I640" s="235"/>
      <c r="J640" s="231"/>
      <c r="K640" s="231"/>
      <c r="L640" s="236"/>
      <c r="M640" s="237"/>
      <c r="N640" s="238"/>
      <c r="O640" s="238"/>
      <c r="P640" s="238"/>
      <c r="Q640" s="238"/>
      <c r="R640" s="238"/>
      <c r="S640" s="238"/>
      <c r="T640" s="23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0" t="s">
        <v>146</v>
      </c>
      <c r="AU640" s="240" t="s">
        <v>82</v>
      </c>
      <c r="AV640" s="14" t="s">
        <v>82</v>
      </c>
      <c r="AW640" s="14" t="s">
        <v>33</v>
      </c>
      <c r="AX640" s="14" t="s">
        <v>80</v>
      </c>
      <c r="AY640" s="240" t="s">
        <v>136</v>
      </c>
    </row>
    <row r="641" s="2" customFormat="1" ht="49.05" customHeight="1">
      <c r="A641" s="40"/>
      <c r="B641" s="41"/>
      <c r="C641" s="206" t="s">
        <v>892</v>
      </c>
      <c r="D641" s="206" t="s">
        <v>139</v>
      </c>
      <c r="E641" s="207" t="s">
        <v>893</v>
      </c>
      <c r="F641" s="208" t="s">
        <v>894</v>
      </c>
      <c r="G641" s="209" t="s">
        <v>154</v>
      </c>
      <c r="H641" s="210">
        <v>260.70499999999998</v>
      </c>
      <c r="I641" s="211"/>
      <c r="J641" s="212">
        <f>ROUND(I641*H641,2)</f>
        <v>0</v>
      </c>
      <c r="K641" s="208" t="s">
        <v>143</v>
      </c>
      <c r="L641" s="46"/>
      <c r="M641" s="213" t="s">
        <v>19</v>
      </c>
      <c r="N641" s="214" t="s">
        <v>43</v>
      </c>
      <c r="O641" s="86"/>
      <c r="P641" s="215">
        <f>O641*H641</f>
        <v>0</v>
      </c>
      <c r="Q641" s="215">
        <v>0.01223</v>
      </c>
      <c r="R641" s="215">
        <f>Q641*H641</f>
        <v>3.1884221499999996</v>
      </c>
      <c r="S641" s="215">
        <v>0</v>
      </c>
      <c r="T641" s="216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17" t="s">
        <v>234</v>
      </c>
      <c r="AT641" s="217" t="s">
        <v>139</v>
      </c>
      <c r="AU641" s="217" t="s">
        <v>82</v>
      </c>
      <c r="AY641" s="19" t="s">
        <v>136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19" t="s">
        <v>80</v>
      </c>
      <c r="BK641" s="218">
        <f>ROUND(I641*H641,2)</f>
        <v>0</v>
      </c>
      <c r="BL641" s="19" t="s">
        <v>234</v>
      </c>
      <c r="BM641" s="217" t="s">
        <v>895</v>
      </c>
    </row>
    <row r="642" s="13" customFormat="1">
      <c r="A642" s="13"/>
      <c r="B642" s="219"/>
      <c r="C642" s="220"/>
      <c r="D642" s="221" t="s">
        <v>146</v>
      </c>
      <c r="E642" s="222" t="s">
        <v>19</v>
      </c>
      <c r="F642" s="223" t="s">
        <v>896</v>
      </c>
      <c r="G642" s="220"/>
      <c r="H642" s="222" t="s">
        <v>19</v>
      </c>
      <c r="I642" s="224"/>
      <c r="J642" s="220"/>
      <c r="K642" s="220"/>
      <c r="L642" s="225"/>
      <c r="M642" s="226"/>
      <c r="N642" s="227"/>
      <c r="O642" s="227"/>
      <c r="P642" s="227"/>
      <c r="Q642" s="227"/>
      <c r="R642" s="227"/>
      <c r="S642" s="227"/>
      <c r="T642" s="22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29" t="s">
        <v>146</v>
      </c>
      <c r="AU642" s="229" t="s">
        <v>82</v>
      </c>
      <c r="AV642" s="13" t="s">
        <v>80</v>
      </c>
      <c r="AW642" s="13" t="s">
        <v>33</v>
      </c>
      <c r="AX642" s="13" t="s">
        <v>72</v>
      </c>
      <c r="AY642" s="229" t="s">
        <v>136</v>
      </c>
    </row>
    <row r="643" s="14" customFormat="1">
      <c r="A643" s="14"/>
      <c r="B643" s="230"/>
      <c r="C643" s="231"/>
      <c r="D643" s="221" t="s">
        <v>146</v>
      </c>
      <c r="E643" s="232" t="s">
        <v>19</v>
      </c>
      <c r="F643" s="233" t="s">
        <v>897</v>
      </c>
      <c r="G643" s="231"/>
      <c r="H643" s="234">
        <v>34.649999999999999</v>
      </c>
      <c r="I643" s="235"/>
      <c r="J643" s="231"/>
      <c r="K643" s="231"/>
      <c r="L643" s="236"/>
      <c r="M643" s="237"/>
      <c r="N643" s="238"/>
      <c r="O643" s="238"/>
      <c r="P643" s="238"/>
      <c r="Q643" s="238"/>
      <c r="R643" s="238"/>
      <c r="S643" s="238"/>
      <c r="T643" s="23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0" t="s">
        <v>146</v>
      </c>
      <c r="AU643" s="240" t="s">
        <v>82</v>
      </c>
      <c r="AV643" s="14" t="s">
        <v>82</v>
      </c>
      <c r="AW643" s="14" t="s">
        <v>33</v>
      </c>
      <c r="AX643" s="14" t="s">
        <v>72</v>
      </c>
      <c r="AY643" s="240" t="s">
        <v>136</v>
      </c>
    </row>
    <row r="644" s="14" customFormat="1">
      <c r="A644" s="14"/>
      <c r="B644" s="230"/>
      <c r="C644" s="231"/>
      <c r="D644" s="221" t="s">
        <v>146</v>
      </c>
      <c r="E644" s="232" t="s">
        <v>19</v>
      </c>
      <c r="F644" s="233" t="s">
        <v>898</v>
      </c>
      <c r="G644" s="231"/>
      <c r="H644" s="234">
        <v>10.5</v>
      </c>
      <c r="I644" s="235"/>
      <c r="J644" s="231"/>
      <c r="K644" s="231"/>
      <c r="L644" s="236"/>
      <c r="M644" s="237"/>
      <c r="N644" s="238"/>
      <c r="O644" s="238"/>
      <c r="P644" s="238"/>
      <c r="Q644" s="238"/>
      <c r="R644" s="238"/>
      <c r="S644" s="238"/>
      <c r="T644" s="23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0" t="s">
        <v>146</v>
      </c>
      <c r="AU644" s="240" t="s">
        <v>82</v>
      </c>
      <c r="AV644" s="14" t="s">
        <v>82</v>
      </c>
      <c r="AW644" s="14" t="s">
        <v>33</v>
      </c>
      <c r="AX644" s="14" t="s">
        <v>72</v>
      </c>
      <c r="AY644" s="240" t="s">
        <v>136</v>
      </c>
    </row>
    <row r="645" s="14" customFormat="1">
      <c r="A645" s="14"/>
      <c r="B645" s="230"/>
      <c r="C645" s="231"/>
      <c r="D645" s="221" t="s">
        <v>146</v>
      </c>
      <c r="E645" s="232" t="s">
        <v>19</v>
      </c>
      <c r="F645" s="233" t="s">
        <v>899</v>
      </c>
      <c r="G645" s="231"/>
      <c r="H645" s="234">
        <v>6.0499999999999998</v>
      </c>
      <c r="I645" s="235"/>
      <c r="J645" s="231"/>
      <c r="K645" s="231"/>
      <c r="L645" s="236"/>
      <c r="M645" s="237"/>
      <c r="N645" s="238"/>
      <c r="O645" s="238"/>
      <c r="P645" s="238"/>
      <c r="Q645" s="238"/>
      <c r="R645" s="238"/>
      <c r="S645" s="238"/>
      <c r="T645" s="23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0" t="s">
        <v>146</v>
      </c>
      <c r="AU645" s="240" t="s">
        <v>82</v>
      </c>
      <c r="AV645" s="14" t="s">
        <v>82</v>
      </c>
      <c r="AW645" s="14" t="s">
        <v>33</v>
      </c>
      <c r="AX645" s="14" t="s">
        <v>72</v>
      </c>
      <c r="AY645" s="240" t="s">
        <v>136</v>
      </c>
    </row>
    <row r="646" s="14" customFormat="1">
      <c r="A646" s="14"/>
      <c r="B646" s="230"/>
      <c r="C646" s="231"/>
      <c r="D646" s="221" t="s">
        <v>146</v>
      </c>
      <c r="E646" s="232" t="s">
        <v>19</v>
      </c>
      <c r="F646" s="233" t="s">
        <v>900</v>
      </c>
      <c r="G646" s="231"/>
      <c r="H646" s="234">
        <v>4.9000000000000004</v>
      </c>
      <c r="I646" s="235"/>
      <c r="J646" s="231"/>
      <c r="K646" s="231"/>
      <c r="L646" s="236"/>
      <c r="M646" s="237"/>
      <c r="N646" s="238"/>
      <c r="O646" s="238"/>
      <c r="P646" s="238"/>
      <c r="Q646" s="238"/>
      <c r="R646" s="238"/>
      <c r="S646" s="238"/>
      <c r="T646" s="23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0" t="s">
        <v>146</v>
      </c>
      <c r="AU646" s="240" t="s">
        <v>82</v>
      </c>
      <c r="AV646" s="14" t="s">
        <v>82</v>
      </c>
      <c r="AW646" s="14" t="s">
        <v>33</v>
      </c>
      <c r="AX646" s="14" t="s">
        <v>72</v>
      </c>
      <c r="AY646" s="240" t="s">
        <v>136</v>
      </c>
    </row>
    <row r="647" s="14" customFormat="1">
      <c r="A647" s="14"/>
      <c r="B647" s="230"/>
      <c r="C647" s="231"/>
      <c r="D647" s="221" t="s">
        <v>146</v>
      </c>
      <c r="E647" s="232" t="s">
        <v>19</v>
      </c>
      <c r="F647" s="233" t="s">
        <v>901</v>
      </c>
      <c r="G647" s="231"/>
      <c r="H647" s="234">
        <v>3.3700000000000001</v>
      </c>
      <c r="I647" s="235"/>
      <c r="J647" s="231"/>
      <c r="K647" s="231"/>
      <c r="L647" s="236"/>
      <c r="M647" s="237"/>
      <c r="N647" s="238"/>
      <c r="O647" s="238"/>
      <c r="P647" s="238"/>
      <c r="Q647" s="238"/>
      <c r="R647" s="238"/>
      <c r="S647" s="238"/>
      <c r="T647" s="23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0" t="s">
        <v>146</v>
      </c>
      <c r="AU647" s="240" t="s">
        <v>82</v>
      </c>
      <c r="AV647" s="14" t="s">
        <v>82</v>
      </c>
      <c r="AW647" s="14" t="s">
        <v>33</v>
      </c>
      <c r="AX647" s="14" t="s">
        <v>72</v>
      </c>
      <c r="AY647" s="240" t="s">
        <v>136</v>
      </c>
    </row>
    <row r="648" s="14" customFormat="1">
      <c r="A648" s="14"/>
      <c r="B648" s="230"/>
      <c r="C648" s="231"/>
      <c r="D648" s="221" t="s">
        <v>146</v>
      </c>
      <c r="E648" s="232" t="s">
        <v>19</v>
      </c>
      <c r="F648" s="233" t="s">
        <v>902</v>
      </c>
      <c r="G648" s="231"/>
      <c r="H648" s="234">
        <v>197.035</v>
      </c>
      <c r="I648" s="235"/>
      <c r="J648" s="231"/>
      <c r="K648" s="231"/>
      <c r="L648" s="236"/>
      <c r="M648" s="237"/>
      <c r="N648" s="238"/>
      <c r="O648" s="238"/>
      <c r="P648" s="238"/>
      <c r="Q648" s="238"/>
      <c r="R648" s="238"/>
      <c r="S648" s="238"/>
      <c r="T648" s="23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0" t="s">
        <v>146</v>
      </c>
      <c r="AU648" s="240" t="s">
        <v>82</v>
      </c>
      <c r="AV648" s="14" t="s">
        <v>82</v>
      </c>
      <c r="AW648" s="14" t="s">
        <v>33</v>
      </c>
      <c r="AX648" s="14" t="s">
        <v>72</v>
      </c>
      <c r="AY648" s="240" t="s">
        <v>136</v>
      </c>
    </row>
    <row r="649" s="14" customFormat="1">
      <c r="A649" s="14"/>
      <c r="B649" s="230"/>
      <c r="C649" s="231"/>
      <c r="D649" s="221" t="s">
        <v>146</v>
      </c>
      <c r="E649" s="232" t="s">
        <v>19</v>
      </c>
      <c r="F649" s="233" t="s">
        <v>903</v>
      </c>
      <c r="G649" s="231"/>
      <c r="H649" s="234">
        <v>4.2000000000000002</v>
      </c>
      <c r="I649" s="235"/>
      <c r="J649" s="231"/>
      <c r="K649" s="231"/>
      <c r="L649" s="236"/>
      <c r="M649" s="237"/>
      <c r="N649" s="238"/>
      <c r="O649" s="238"/>
      <c r="P649" s="238"/>
      <c r="Q649" s="238"/>
      <c r="R649" s="238"/>
      <c r="S649" s="238"/>
      <c r="T649" s="23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0" t="s">
        <v>146</v>
      </c>
      <c r="AU649" s="240" t="s">
        <v>82</v>
      </c>
      <c r="AV649" s="14" t="s">
        <v>82</v>
      </c>
      <c r="AW649" s="14" t="s">
        <v>33</v>
      </c>
      <c r="AX649" s="14" t="s">
        <v>72</v>
      </c>
      <c r="AY649" s="240" t="s">
        <v>136</v>
      </c>
    </row>
    <row r="650" s="15" customFormat="1">
      <c r="A650" s="15"/>
      <c r="B650" s="241"/>
      <c r="C650" s="242"/>
      <c r="D650" s="221" t="s">
        <v>146</v>
      </c>
      <c r="E650" s="243" t="s">
        <v>19</v>
      </c>
      <c r="F650" s="244" t="s">
        <v>151</v>
      </c>
      <c r="G650" s="242"/>
      <c r="H650" s="245">
        <v>260.70499999999998</v>
      </c>
      <c r="I650" s="246"/>
      <c r="J650" s="242"/>
      <c r="K650" s="242"/>
      <c r="L650" s="247"/>
      <c r="M650" s="248"/>
      <c r="N650" s="249"/>
      <c r="O650" s="249"/>
      <c r="P650" s="249"/>
      <c r="Q650" s="249"/>
      <c r="R650" s="249"/>
      <c r="S650" s="249"/>
      <c r="T650" s="25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51" t="s">
        <v>146</v>
      </c>
      <c r="AU650" s="251" t="s">
        <v>82</v>
      </c>
      <c r="AV650" s="15" t="s">
        <v>144</v>
      </c>
      <c r="AW650" s="15" t="s">
        <v>33</v>
      </c>
      <c r="AX650" s="15" t="s">
        <v>80</v>
      </c>
      <c r="AY650" s="251" t="s">
        <v>136</v>
      </c>
    </row>
    <row r="651" s="2" customFormat="1" ht="49.05" customHeight="1">
      <c r="A651" s="40"/>
      <c r="B651" s="41"/>
      <c r="C651" s="206" t="s">
        <v>904</v>
      </c>
      <c r="D651" s="206" t="s">
        <v>139</v>
      </c>
      <c r="E651" s="207" t="s">
        <v>905</v>
      </c>
      <c r="F651" s="208" t="s">
        <v>906</v>
      </c>
      <c r="G651" s="209" t="s">
        <v>154</v>
      </c>
      <c r="H651" s="210">
        <v>10.5</v>
      </c>
      <c r="I651" s="211"/>
      <c r="J651" s="212">
        <f>ROUND(I651*H651,2)</f>
        <v>0</v>
      </c>
      <c r="K651" s="208" t="s">
        <v>143</v>
      </c>
      <c r="L651" s="46"/>
      <c r="M651" s="213" t="s">
        <v>19</v>
      </c>
      <c r="N651" s="214" t="s">
        <v>43</v>
      </c>
      <c r="O651" s="86"/>
      <c r="P651" s="215">
        <f>O651*H651</f>
        <v>0</v>
      </c>
      <c r="Q651" s="215">
        <v>0.012540000000000001</v>
      </c>
      <c r="R651" s="215">
        <f>Q651*H651</f>
        <v>0.13167000000000001</v>
      </c>
      <c r="S651" s="215">
        <v>0</v>
      </c>
      <c r="T651" s="216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17" t="s">
        <v>234</v>
      </c>
      <c r="AT651" s="217" t="s">
        <v>139</v>
      </c>
      <c r="AU651" s="217" t="s">
        <v>82</v>
      </c>
      <c r="AY651" s="19" t="s">
        <v>136</v>
      </c>
      <c r="BE651" s="218">
        <f>IF(N651="základní",J651,0)</f>
        <v>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19" t="s">
        <v>80</v>
      </c>
      <c r="BK651" s="218">
        <f>ROUND(I651*H651,2)</f>
        <v>0</v>
      </c>
      <c r="BL651" s="19" t="s">
        <v>234</v>
      </c>
      <c r="BM651" s="217" t="s">
        <v>907</v>
      </c>
    </row>
    <row r="652" s="13" customFormat="1">
      <c r="A652" s="13"/>
      <c r="B652" s="219"/>
      <c r="C652" s="220"/>
      <c r="D652" s="221" t="s">
        <v>146</v>
      </c>
      <c r="E652" s="222" t="s">
        <v>19</v>
      </c>
      <c r="F652" s="223" t="s">
        <v>908</v>
      </c>
      <c r="G652" s="220"/>
      <c r="H652" s="222" t="s">
        <v>19</v>
      </c>
      <c r="I652" s="224"/>
      <c r="J652" s="220"/>
      <c r="K652" s="220"/>
      <c r="L652" s="225"/>
      <c r="M652" s="226"/>
      <c r="N652" s="227"/>
      <c r="O652" s="227"/>
      <c r="P652" s="227"/>
      <c r="Q652" s="227"/>
      <c r="R652" s="227"/>
      <c r="S652" s="227"/>
      <c r="T652" s="22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29" t="s">
        <v>146</v>
      </c>
      <c r="AU652" s="229" t="s">
        <v>82</v>
      </c>
      <c r="AV652" s="13" t="s">
        <v>80</v>
      </c>
      <c r="AW652" s="13" t="s">
        <v>33</v>
      </c>
      <c r="AX652" s="13" t="s">
        <v>72</v>
      </c>
      <c r="AY652" s="229" t="s">
        <v>136</v>
      </c>
    </row>
    <row r="653" s="14" customFormat="1">
      <c r="A653" s="14"/>
      <c r="B653" s="230"/>
      <c r="C653" s="231"/>
      <c r="D653" s="221" t="s">
        <v>146</v>
      </c>
      <c r="E653" s="232" t="s">
        <v>19</v>
      </c>
      <c r="F653" s="233" t="s">
        <v>909</v>
      </c>
      <c r="G653" s="231"/>
      <c r="H653" s="234">
        <v>10.5</v>
      </c>
      <c r="I653" s="235"/>
      <c r="J653" s="231"/>
      <c r="K653" s="231"/>
      <c r="L653" s="236"/>
      <c r="M653" s="237"/>
      <c r="N653" s="238"/>
      <c r="O653" s="238"/>
      <c r="P653" s="238"/>
      <c r="Q653" s="238"/>
      <c r="R653" s="238"/>
      <c r="S653" s="238"/>
      <c r="T653" s="23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0" t="s">
        <v>146</v>
      </c>
      <c r="AU653" s="240" t="s">
        <v>82</v>
      </c>
      <c r="AV653" s="14" t="s">
        <v>82</v>
      </c>
      <c r="AW653" s="14" t="s">
        <v>33</v>
      </c>
      <c r="AX653" s="14" t="s">
        <v>80</v>
      </c>
      <c r="AY653" s="240" t="s">
        <v>136</v>
      </c>
    </row>
    <row r="654" s="2" customFormat="1" ht="37.8" customHeight="1">
      <c r="A654" s="40"/>
      <c r="B654" s="41"/>
      <c r="C654" s="206" t="s">
        <v>910</v>
      </c>
      <c r="D654" s="206" t="s">
        <v>139</v>
      </c>
      <c r="E654" s="207" t="s">
        <v>911</v>
      </c>
      <c r="F654" s="208" t="s">
        <v>912</v>
      </c>
      <c r="G654" s="209" t="s">
        <v>154</v>
      </c>
      <c r="H654" s="210">
        <v>7</v>
      </c>
      <c r="I654" s="211"/>
      <c r="J654" s="212">
        <f>ROUND(I654*H654,2)</f>
        <v>0</v>
      </c>
      <c r="K654" s="208" t="s">
        <v>143</v>
      </c>
      <c r="L654" s="46"/>
      <c r="M654" s="213" t="s">
        <v>19</v>
      </c>
      <c r="N654" s="214" t="s">
        <v>43</v>
      </c>
      <c r="O654" s="86"/>
      <c r="P654" s="215">
        <f>O654*H654</f>
        <v>0</v>
      </c>
      <c r="Q654" s="215">
        <v>0.00139</v>
      </c>
      <c r="R654" s="215">
        <f>Q654*H654</f>
        <v>0.0097299999999999991</v>
      </c>
      <c r="S654" s="215">
        <v>0</v>
      </c>
      <c r="T654" s="216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17" t="s">
        <v>234</v>
      </c>
      <c r="AT654" s="217" t="s">
        <v>139</v>
      </c>
      <c r="AU654" s="217" t="s">
        <v>82</v>
      </c>
      <c r="AY654" s="19" t="s">
        <v>136</v>
      </c>
      <c r="BE654" s="218">
        <f>IF(N654="základní",J654,0)</f>
        <v>0</v>
      </c>
      <c r="BF654" s="218">
        <f>IF(N654="snížená",J654,0)</f>
        <v>0</v>
      </c>
      <c r="BG654" s="218">
        <f>IF(N654="zákl. přenesená",J654,0)</f>
        <v>0</v>
      </c>
      <c r="BH654" s="218">
        <f>IF(N654="sníž. přenesená",J654,0)</f>
        <v>0</v>
      </c>
      <c r="BI654" s="218">
        <f>IF(N654="nulová",J654,0)</f>
        <v>0</v>
      </c>
      <c r="BJ654" s="19" t="s">
        <v>80</v>
      </c>
      <c r="BK654" s="218">
        <f>ROUND(I654*H654,2)</f>
        <v>0</v>
      </c>
      <c r="BL654" s="19" t="s">
        <v>234</v>
      </c>
      <c r="BM654" s="217" t="s">
        <v>913</v>
      </c>
    </row>
    <row r="655" s="13" customFormat="1">
      <c r="A655" s="13"/>
      <c r="B655" s="219"/>
      <c r="C655" s="220"/>
      <c r="D655" s="221" t="s">
        <v>146</v>
      </c>
      <c r="E655" s="222" t="s">
        <v>19</v>
      </c>
      <c r="F655" s="223" t="s">
        <v>914</v>
      </c>
      <c r="G655" s="220"/>
      <c r="H655" s="222" t="s">
        <v>19</v>
      </c>
      <c r="I655" s="224"/>
      <c r="J655" s="220"/>
      <c r="K655" s="220"/>
      <c r="L655" s="225"/>
      <c r="M655" s="226"/>
      <c r="N655" s="227"/>
      <c r="O655" s="227"/>
      <c r="P655" s="227"/>
      <c r="Q655" s="227"/>
      <c r="R655" s="227"/>
      <c r="S655" s="227"/>
      <c r="T655" s="22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29" t="s">
        <v>146</v>
      </c>
      <c r="AU655" s="229" t="s">
        <v>82</v>
      </c>
      <c r="AV655" s="13" t="s">
        <v>80</v>
      </c>
      <c r="AW655" s="13" t="s">
        <v>33</v>
      </c>
      <c r="AX655" s="13" t="s">
        <v>72</v>
      </c>
      <c r="AY655" s="229" t="s">
        <v>136</v>
      </c>
    </row>
    <row r="656" s="14" customFormat="1">
      <c r="A656" s="14"/>
      <c r="B656" s="230"/>
      <c r="C656" s="231"/>
      <c r="D656" s="221" t="s">
        <v>146</v>
      </c>
      <c r="E656" s="232" t="s">
        <v>19</v>
      </c>
      <c r="F656" s="233" t="s">
        <v>915</v>
      </c>
      <c r="G656" s="231"/>
      <c r="H656" s="234">
        <v>7</v>
      </c>
      <c r="I656" s="235"/>
      <c r="J656" s="231"/>
      <c r="K656" s="231"/>
      <c r="L656" s="236"/>
      <c r="M656" s="237"/>
      <c r="N656" s="238"/>
      <c r="O656" s="238"/>
      <c r="P656" s="238"/>
      <c r="Q656" s="238"/>
      <c r="R656" s="238"/>
      <c r="S656" s="238"/>
      <c r="T656" s="23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0" t="s">
        <v>146</v>
      </c>
      <c r="AU656" s="240" t="s">
        <v>82</v>
      </c>
      <c r="AV656" s="14" t="s">
        <v>82</v>
      </c>
      <c r="AW656" s="14" t="s">
        <v>33</v>
      </c>
      <c r="AX656" s="14" t="s">
        <v>80</v>
      </c>
      <c r="AY656" s="240" t="s">
        <v>136</v>
      </c>
    </row>
    <row r="657" s="2" customFormat="1" ht="14.4" customHeight="1">
      <c r="A657" s="40"/>
      <c r="B657" s="41"/>
      <c r="C657" s="263" t="s">
        <v>916</v>
      </c>
      <c r="D657" s="263" t="s">
        <v>378</v>
      </c>
      <c r="E657" s="264" t="s">
        <v>917</v>
      </c>
      <c r="F657" s="265" t="s">
        <v>918</v>
      </c>
      <c r="G657" s="266" t="s">
        <v>154</v>
      </c>
      <c r="H657" s="267">
        <v>7.3499999999999996</v>
      </c>
      <c r="I657" s="268"/>
      <c r="J657" s="269">
        <f>ROUND(I657*H657,2)</f>
        <v>0</v>
      </c>
      <c r="K657" s="265" t="s">
        <v>336</v>
      </c>
      <c r="L657" s="270"/>
      <c r="M657" s="271" t="s">
        <v>19</v>
      </c>
      <c r="N657" s="272" t="s">
        <v>43</v>
      </c>
      <c r="O657" s="86"/>
      <c r="P657" s="215">
        <f>O657*H657</f>
        <v>0</v>
      </c>
      <c r="Q657" s="215">
        <v>0.0080000000000000002</v>
      </c>
      <c r="R657" s="215">
        <f>Q657*H657</f>
        <v>0.058799999999999998</v>
      </c>
      <c r="S657" s="215">
        <v>0</v>
      </c>
      <c r="T657" s="216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7" t="s">
        <v>398</v>
      </c>
      <c r="AT657" s="217" t="s">
        <v>378</v>
      </c>
      <c r="AU657" s="217" t="s">
        <v>82</v>
      </c>
      <c r="AY657" s="19" t="s">
        <v>136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9" t="s">
        <v>80</v>
      </c>
      <c r="BK657" s="218">
        <f>ROUND(I657*H657,2)</f>
        <v>0</v>
      </c>
      <c r="BL657" s="19" t="s">
        <v>234</v>
      </c>
      <c r="BM657" s="217" t="s">
        <v>919</v>
      </c>
    </row>
    <row r="658" s="14" customFormat="1">
      <c r="A658" s="14"/>
      <c r="B658" s="230"/>
      <c r="C658" s="231"/>
      <c r="D658" s="221" t="s">
        <v>146</v>
      </c>
      <c r="E658" s="232" t="s">
        <v>19</v>
      </c>
      <c r="F658" s="233" t="s">
        <v>920</v>
      </c>
      <c r="G658" s="231"/>
      <c r="H658" s="234">
        <v>7</v>
      </c>
      <c r="I658" s="235"/>
      <c r="J658" s="231"/>
      <c r="K658" s="231"/>
      <c r="L658" s="236"/>
      <c r="M658" s="237"/>
      <c r="N658" s="238"/>
      <c r="O658" s="238"/>
      <c r="P658" s="238"/>
      <c r="Q658" s="238"/>
      <c r="R658" s="238"/>
      <c r="S658" s="238"/>
      <c r="T658" s="23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0" t="s">
        <v>146</v>
      </c>
      <c r="AU658" s="240" t="s">
        <v>82</v>
      </c>
      <c r="AV658" s="14" t="s">
        <v>82</v>
      </c>
      <c r="AW658" s="14" t="s">
        <v>33</v>
      </c>
      <c r="AX658" s="14" t="s">
        <v>80</v>
      </c>
      <c r="AY658" s="240" t="s">
        <v>136</v>
      </c>
    </row>
    <row r="659" s="14" customFormat="1">
      <c r="A659" s="14"/>
      <c r="B659" s="230"/>
      <c r="C659" s="231"/>
      <c r="D659" s="221" t="s">
        <v>146</v>
      </c>
      <c r="E659" s="231"/>
      <c r="F659" s="233" t="s">
        <v>921</v>
      </c>
      <c r="G659" s="231"/>
      <c r="H659" s="234">
        <v>7.3499999999999996</v>
      </c>
      <c r="I659" s="235"/>
      <c r="J659" s="231"/>
      <c r="K659" s="231"/>
      <c r="L659" s="236"/>
      <c r="M659" s="237"/>
      <c r="N659" s="238"/>
      <c r="O659" s="238"/>
      <c r="P659" s="238"/>
      <c r="Q659" s="238"/>
      <c r="R659" s="238"/>
      <c r="S659" s="238"/>
      <c r="T659" s="23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0" t="s">
        <v>146</v>
      </c>
      <c r="AU659" s="240" t="s">
        <v>82</v>
      </c>
      <c r="AV659" s="14" t="s">
        <v>82</v>
      </c>
      <c r="AW659" s="14" t="s">
        <v>4</v>
      </c>
      <c r="AX659" s="14" t="s">
        <v>80</v>
      </c>
      <c r="AY659" s="240" t="s">
        <v>136</v>
      </c>
    </row>
    <row r="660" s="2" customFormat="1" ht="24.15" customHeight="1">
      <c r="A660" s="40"/>
      <c r="B660" s="41"/>
      <c r="C660" s="206" t="s">
        <v>922</v>
      </c>
      <c r="D660" s="206" t="s">
        <v>139</v>
      </c>
      <c r="E660" s="207" t="s">
        <v>923</v>
      </c>
      <c r="F660" s="208" t="s">
        <v>924</v>
      </c>
      <c r="G660" s="209" t="s">
        <v>154</v>
      </c>
      <c r="H660" s="210">
        <v>4.3200000000000003</v>
      </c>
      <c r="I660" s="211"/>
      <c r="J660" s="212">
        <f>ROUND(I660*H660,2)</f>
        <v>0</v>
      </c>
      <c r="K660" s="208" t="s">
        <v>336</v>
      </c>
      <c r="L660" s="46"/>
      <c r="M660" s="213" t="s">
        <v>19</v>
      </c>
      <c r="N660" s="214" t="s">
        <v>43</v>
      </c>
      <c r="O660" s="86"/>
      <c r="P660" s="215">
        <f>O660*H660</f>
        <v>0</v>
      </c>
      <c r="Q660" s="215">
        <v>0.02615</v>
      </c>
      <c r="R660" s="215">
        <f>Q660*H660</f>
        <v>0.112968</v>
      </c>
      <c r="S660" s="215">
        <v>0</v>
      </c>
      <c r="T660" s="216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17" t="s">
        <v>234</v>
      </c>
      <c r="AT660" s="217" t="s">
        <v>139</v>
      </c>
      <c r="AU660" s="217" t="s">
        <v>82</v>
      </c>
      <c r="AY660" s="19" t="s">
        <v>136</v>
      </c>
      <c r="BE660" s="218">
        <f>IF(N660="základní",J660,0)</f>
        <v>0</v>
      </c>
      <c r="BF660" s="218">
        <f>IF(N660="snížená",J660,0)</f>
        <v>0</v>
      </c>
      <c r="BG660" s="218">
        <f>IF(N660="zákl. přenesená",J660,0)</f>
        <v>0</v>
      </c>
      <c r="BH660" s="218">
        <f>IF(N660="sníž. přenesená",J660,0)</f>
        <v>0</v>
      </c>
      <c r="BI660" s="218">
        <f>IF(N660="nulová",J660,0)</f>
        <v>0</v>
      </c>
      <c r="BJ660" s="19" t="s">
        <v>80</v>
      </c>
      <c r="BK660" s="218">
        <f>ROUND(I660*H660,2)</f>
        <v>0</v>
      </c>
      <c r="BL660" s="19" t="s">
        <v>234</v>
      </c>
      <c r="BM660" s="217" t="s">
        <v>925</v>
      </c>
    </row>
    <row r="661" s="14" customFormat="1">
      <c r="A661" s="14"/>
      <c r="B661" s="230"/>
      <c r="C661" s="231"/>
      <c r="D661" s="221" t="s">
        <v>146</v>
      </c>
      <c r="E661" s="232" t="s">
        <v>19</v>
      </c>
      <c r="F661" s="233" t="s">
        <v>926</v>
      </c>
      <c r="G661" s="231"/>
      <c r="H661" s="234">
        <v>4.3200000000000003</v>
      </c>
      <c r="I661" s="235"/>
      <c r="J661" s="231"/>
      <c r="K661" s="231"/>
      <c r="L661" s="236"/>
      <c r="M661" s="237"/>
      <c r="N661" s="238"/>
      <c r="O661" s="238"/>
      <c r="P661" s="238"/>
      <c r="Q661" s="238"/>
      <c r="R661" s="238"/>
      <c r="S661" s="238"/>
      <c r="T661" s="23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0" t="s">
        <v>146</v>
      </c>
      <c r="AU661" s="240" t="s">
        <v>82</v>
      </c>
      <c r="AV661" s="14" t="s">
        <v>82</v>
      </c>
      <c r="AW661" s="14" t="s">
        <v>33</v>
      </c>
      <c r="AX661" s="14" t="s">
        <v>80</v>
      </c>
      <c r="AY661" s="240" t="s">
        <v>136</v>
      </c>
    </row>
    <row r="662" s="2" customFormat="1" ht="24.15" customHeight="1">
      <c r="A662" s="40"/>
      <c r="B662" s="41"/>
      <c r="C662" s="206" t="s">
        <v>927</v>
      </c>
      <c r="D662" s="206" t="s">
        <v>139</v>
      </c>
      <c r="E662" s="207" t="s">
        <v>928</v>
      </c>
      <c r="F662" s="208" t="s">
        <v>929</v>
      </c>
      <c r="G662" s="209" t="s">
        <v>154</v>
      </c>
      <c r="H662" s="210">
        <v>5.25</v>
      </c>
      <c r="I662" s="211"/>
      <c r="J662" s="212">
        <f>ROUND(I662*H662,2)</f>
        <v>0</v>
      </c>
      <c r="K662" s="208" t="s">
        <v>336</v>
      </c>
      <c r="L662" s="46"/>
      <c r="M662" s="213" t="s">
        <v>19</v>
      </c>
      <c r="N662" s="214" t="s">
        <v>43</v>
      </c>
      <c r="O662" s="86"/>
      <c r="P662" s="215">
        <f>O662*H662</f>
        <v>0</v>
      </c>
      <c r="Q662" s="215">
        <v>0.026360000000000001</v>
      </c>
      <c r="R662" s="215">
        <f>Q662*H662</f>
        <v>0.13839000000000001</v>
      </c>
      <c r="S662" s="215">
        <v>0</v>
      </c>
      <c r="T662" s="216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7" t="s">
        <v>234</v>
      </c>
      <c r="AT662" s="217" t="s">
        <v>139</v>
      </c>
      <c r="AU662" s="217" t="s">
        <v>82</v>
      </c>
      <c r="AY662" s="19" t="s">
        <v>136</v>
      </c>
      <c r="BE662" s="218">
        <f>IF(N662="základní",J662,0)</f>
        <v>0</v>
      </c>
      <c r="BF662" s="218">
        <f>IF(N662="snížená",J662,0)</f>
        <v>0</v>
      </c>
      <c r="BG662" s="218">
        <f>IF(N662="zákl. přenesená",J662,0)</f>
        <v>0</v>
      </c>
      <c r="BH662" s="218">
        <f>IF(N662="sníž. přenesená",J662,0)</f>
        <v>0</v>
      </c>
      <c r="BI662" s="218">
        <f>IF(N662="nulová",J662,0)</f>
        <v>0</v>
      </c>
      <c r="BJ662" s="19" t="s">
        <v>80</v>
      </c>
      <c r="BK662" s="218">
        <f>ROUND(I662*H662,2)</f>
        <v>0</v>
      </c>
      <c r="BL662" s="19" t="s">
        <v>234</v>
      </c>
      <c r="BM662" s="217" t="s">
        <v>930</v>
      </c>
    </row>
    <row r="663" s="14" customFormat="1">
      <c r="A663" s="14"/>
      <c r="B663" s="230"/>
      <c r="C663" s="231"/>
      <c r="D663" s="221" t="s">
        <v>146</v>
      </c>
      <c r="E663" s="232" t="s">
        <v>19</v>
      </c>
      <c r="F663" s="233" t="s">
        <v>931</v>
      </c>
      <c r="G663" s="231"/>
      <c r="H663" s="234">
        <v>5.25</v>
      </c>
      <c r="I663" s="235"/>
      <c r="J663" s="231"/>
      <c r="K663" s="231"/>
      <c r="L663" s="236"/>
      <c r="M663" s="237"/>
      <c r="N663" s="238"/>
      <c r="O663" s="238"/>
      <c r="P663" s="238"/>
      <c r="Q663" s="238"/>
      <c r="R663" s="238"/>
      <c r="S663" s="238"/>
      <c r="T663" s="23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0" t="s">
        <v>146</v>
      </c>
      <c r="AU663" s="240" t="s">
        <v>82</v>
      </c>
      <c r="AV663" s="14" t="s">
        <v>82</v>
      </c>
      <c r="AW663" s="14" t="s">
        <v>33</v>
      </c>
      <c r="AX663" s="14" t="s">
        <v>80</v>
      </c>
      <c r="AY663" s="240" t="s">
        <v>136</v>
      </c>
    </row>
    <row r="664" s="2" customFormat="1" ht="24.15" customHeight="1">
      <c r="A664" s="40"/>
      <c r="B664" s="41"/>
      <c r="C664" s="206" t="s">
        <v>932</v>
      </c>
      <c r="D664" s="206" t="s">
        <v>139</v>
      </c>
      <c r="E664" s="207" t="s">
        <v>933</v>
      </c>
      <c r="F664" s="208" t="s">
        <v>934</v>
      </c>
      <c r="G664" s="209" t="s">
        <v>392</v>
      </c>
      <c r="H664" s="210">
        <v>1</v>
      </c>
      <c r="I664" s="211"/>
      <c r="J664" s="212">
        <f>ROUND(I664*H664,2)</f>
        <v>0</v>
      </c>
      <c r="K664" s="208" t="s">
        <v>143</v>
      </c>
      <c r="L664" s="46"/>
      <c r="M664" s="213" t="s">
        <v>19</v>
      </c>
      <c r="N664" s="214" t="s">
        <v>43</v>
      </c>
      <c r="O664" s="86"/>
      <c r="P664" s="215">
        <f>O664*H664</f>
        <v>0</v>
      </c>
      <c r="Q664" s="215">
        <v>3.0000000000000001E-05</v>
      </c>
      <c r="R664" s="215">
        <f>Q664*H664</f>
        <v>3.0000000000000001E-05</v>
      </c>
      <c r="S664" s="215">
        <v>0</v>
      </c>
      <c r="T664" s="216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17" t="s">
        <v>234</v>
      </c>
      <c r="AT664" s="217" t="s">
        <v>139</v>
      </c>
      <c r="AU664" s="217" t="s">
        <v>82</v>
      </c>
      <c r="AY664" s="19" t="s">
        <v>136</v>
      </c>
      <c r="BE664" s="218">
        <f>IF(N664="základní",J664,0)</f>
        <v>0</v>
      </c>
      <c r="BF664" s="218">
        <f>IF(N664="snížená",J664,0)</f>
        <v>0</v>
      </c>
      <c r="BG664" s="218">
        <f>IF(N664="zákl. přenesená",J664,0)</f>
        <v>0</v>
      </c>
      <c r="BH664" s="218">
        <f>IF(N664="sníž. přenesená",J664,0)</f>
        <v>0</v>
      </c>
      <c r="BI664" s="218">
        <f>IF(N664="nulová",J664,0)</f>
        <v>0</v>
      </c>
      <c r="BJ664" s="19" t="s">
        <v>80</v>
      </c>
      <c r="BK664" s="218">
        <f>ROUND(I664*H664,2)</f>
        <v>0</v>
      </c>
      <c r="BL664" s="19" t="s">
        <v>234</v>
      </c>
      <c r="BM664" s="217" t="s">
        <v>935</v>
      </c>
    </row>
    <row r="665" s="14" customFormat="1">
      <c r="A665" s="14"/>
      <c r="B665" s="230"/>
      <c r="C665" s="231"/>
      <c r="D665" s="221" t="s">
        <v>146</v>
      </c>
      <c r="E665" s="232" t="s">
        <v>19</v>
      </c>
      <c r="F665" s="233" t="s">
        <v>936</v>
      </c>
      <c r="G665" s="231"/>
      <c r="H665" s="234">
        <v>1</v>
      </c>
      <c r="I665" s="235"/>
      <c r="J665" s="231"/>
      <c r="K665" s="231"/>
      <c r="L665" s="236"/>
      <c r="M665" s="237"/>
      <c r="N665" s="238"/>
      <c r="O665" s="238"/>
      <c r="P665" s="238"/>
      <c r="Q665" s="238"/>
      <c r="R665" s="238"/>
      <c r="S665" s="238"/>
      <c r="T665" s="23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0" t="s">
        <v>146</v>
      </c>
      <c r="AU665" s="240" t="s">
        <v>82</v>
      </c>
      <c r="AV665" s="14" t="s">
        <v>82</v>
      </c>
      <c r="AW665" s="14" t="s">
        <v>33</v>
      </c>
      <c r="AX665" s="14" t="s">
        <v>80</v>
      </c>
      <c r="AY665" s="240" t="s">
        <v>136</v>
      </c>
    </row>
    <row r="666" s="2" customFormat="1" ht="14.4" customHeight="1">
      <c r="A666" s="40"/>
      <c r="B666" s="41"/>
      <c r="C666" s="263" t="s">
        <v>937</v>
      </c>
      <c r="D666" s="263" t="s">
        <v>378</v>
      </c>
      <c r="E666" s="264" t="s">
        <v>938</v>
      </c>
      <c r="F666" s="265" t="s">
        <v>939</v>
      </c>
      <c r="G666" s="266" t="s">
        <v>392</v>
      </c>
      <c r="H666" s="267">
        <v>1</v>
      </c>
      <c r="I666" s="268"/>
      <c r="J666" s="269">
        <f>ROUND(I666*H666,2)</f>
        <v>0</v>
      </c>
      <c r="K666" s="265" t="s">
        <v>143</v>
      </c>
      <c r="L666" s="270"/>
      <c r="M666" s="271" t="s">
        <v>19</v>
      </c>
      <c r="N666" s="272" t="s">
        <v>43</v>
      </c>
      <c r="O666" s="86"/>
      <c r="P666" s="215">
        <f>O666*H666</f>
        <v>0</v>
      </c>
      <c r="Q666" s="215">
        <v>0.00055000000000000003</v>
      </c>
      <c r="R666" s="215">
        <f>Q666*H666</f>
        <v>0.00055000000000000003</v>
      </c>
      <c r="S666" s="215">
        <v>0</v>
      </c>
      <c r="T666" s="216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17" t="s">
        <v>398</v>
      </c>
      <c r="AT666" s="217" t="s">
        <v>378</v>
      </c>
      <c r="AU666" s="217" t="s">
        <v>82</v>
      </c>
      <c r="AY666" s="19" t="s">
        <v>136</v>
      </c>
      <c r="BE666" s="218">
        <f>IF(N666="základní",J666,0)</f>
        <v>0</v>
      </c>
      <c r="BF666" s="218">
        <f>IF(N666="snížená",J666,0)</f>
        <v>0</v>
      </c>
      <c r="BG666" s="218">
        <f>IF(N666="zákl. přenesená",J666,0)</f>
        <v>0</v>
      </c>
      <c r="BH666" s="218">
        <f>IF(N666="sníž. přenesená",J666,0)</f>
        <v>0</v>
      </c>
      <c r="BI666" s="218">
        <f>IF(N666="nulová",J666,0)</f>
        <v>0</v>
      </c>
      <c r="BJ666" s="19" t="s">
        <v>80</v>
      </c>
      <c r="BK666" s="218">
        <f>ROUND(I666*H666,2)</f>
        <v>0</v>
      </c>
      <c r="BL666" s="19" t="s">
        <v>234</v>
      </c>
      <c r="BM666" s="217" t="s">
        <v>940</v>
      </c>
    </row>
    <row r="667" s="14" customFormat="1">
      <c r="A667" s="14"/>
      <c r="B667" s="230"/>
      <c r="C667" s="231"/>
      <c r="D667" s="221" t="s">
        <v>146</v>
      </c>
      <c r="E667" s="232" t="s">
        <v>19</v>
      </c>
      <c r="F667" s="233" t="s">
        <v>941</v>
      </c>
      <c r="G667" s="231"/>
      <c r="H667" s="234">
        <v>1</v>
      </c>
      <c r="I667" s="235"/>
      <c r="J667" s="231"/>
      <c r="K667" s="231"/>
      <c r="L667" s="236"/>
      <c r="M667" s="237"/>
      <c r="N667" s="238"/>
      <c r="O667" s="238"/>
      <c r="P667" s="238"/>
      <c r="Q667" s="238"/>
      <c r="R667" s="238"/>
      <c r="S667" s="238"/>
      <c r="T667" s="23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0" t="s">
        <v>146</v>
      </c>
      <c r="AU667" s="240" t="s">
        <v>82</v>
      </c>
      <c r="AV667" s="14" t="s">
        <v>82</v>
      </c>
      <c r="AW667" s="14" t="s">
        <v>33</v>
      </c>
      <c r="AX667" s="14" t="s">
        <v>80</v>
      </c>
      <c r="AY667" s="240" t="s">
        <v>136</v>
      </c>
    </row>
    <row r="668" s="2" customFormat="1" ht="37.8" customHeight="1">
      <c r="A668" s="40"/>
      <c r="B668" s="41"/>
      <c r="C668" s="206" t="s">
        <v>942</v>
      </c>
      <c r="D668" s="206" t="s">
        <v>139</v>
      </c>
      <c r="E668" s="207" t="s">
        <v>943</v>
      </c>
      <c r="F668" s="208" t="s">
        <v>944</v>
      </c>
      <c r="G668" s="209" t="s">
        <v>392</v>
      </c>
      <c r="H668" s="210">
        <v>8</v>
      </c>
      <c r="I668" s="211"/>
      <c r="J668" s="212">
        <f>ROUND(I668*H668,2)</f>
        <v>0</v>
      </c>
      <c r="K668" s="208" t="s">
        <v>143</v>
      </c>
      <c r="L668" s="46"/>
      <c r="M668" s="213" t="s">
        <v>19</v>
      </c>
      <c r="N668" s="214" t="s">
        <v>43</v>
      </c>
      <c r="O668" s="86"/>
      <c r="P668" s="215">
        <f>O668*H668</f>
        <v>0</v>
      </c>
      <c r="Q668" s="215">
        <v>1.0000000000000001E-05</v>
      </c>
      <c r="R668" s="215">
        <f>Q668*H668</f>
        <v>8.0000000000000007E-05</v>
      </c>
      <c r="S668" s="215">
        <v>0</v>
      </c>
      <c r="T668" s="216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17" t="s">
        <v>234</v>
      </c>
      <c r="AT668" s="217" t="s">
        <v>139</v>
      </c>
      <c r="AU668" s="217" t="s">
        <v>82</v>
      </c>
      <c r="AY668" s="19" t="s">
        <v>136</v>
      </c>
      <c r="BE668" s="218">
        <f>IF(N668="základní",J668,0)</f>
        <v>0</v>
      </c>
      <c r="BF668" s="218">
        <f>IF(N668="snížená",J668,0)</f>
        <v>0</v>
      </c>
      <c r="BG668" s="218">
        <f>IF(N668="zákl. přenesená",J668,0)</f>
        <v>0</v>
      </c>
      <c r="BH668" s="218">
        <f>IF(N668="sníž. přenesená",J668,0)</f>
        <v>0</v>
      </c>
      <c r="BI668" s="218">
        <f>IF(N668="nulová",J668,0)</f>
        <v>0</v>
      </c>
      <c r="BJ668" s="19" t="s">
        <v>80</v>
      </c>
      <c r="BK668" s="218">
        <f>ROUND(I668*H668,2)</f>
        <v>0</v>
      </c>
      <c r="BL668" s="19" t="s">
        <v>234</v>
      </c>
      <c r="BM668" s="217" t="s">
        <v>945</v>
      </c>
    </row>
    <row r="669" s="14" customFormat="1">
      <c r="A669" s="14"/>
      <c r="B669" s="230"/>
      <c r="C669" s="231"/>
      <c r="D669" s="221" t="s">
        <v>146</v>
      </c>
      <c r="E669" s="232" t="s">
        <v>19</v>
      </c>
      <c r="F669" s="233" t="s">
        <v>946</v>
      </c>
      <c r="G669" s="231"/>
      <c r="H669" s="234">
        <v>8</v>
      </c>
      <c r="I669" s="235"/>
      <c r="J669" s="231"/>
      <c r="K669" s="231"/>
      <c r="L669" s="236"/>
      <c r="M669" s="237"/>
      <c r="N669" s="238"/>
      <c r="O669" s="238"/>
      <c r="P669" s="238"/>
      <c r="Q669" s="238"/>
      <c r="R669" s="238"/>
      <c r="S669" s="238"/>
      <c r="T669" s="23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0" t="s">
        <v>146</v>
      </c>
      <c r="AU669" s="240" t="s">
        <v>82</v>
      </c>
      <c r="AV669" s="14" t="s">
        <v>82</v>
      </c>
      <c r="AW669" s="14" t="s">
        <v>33</v>
      </c>
      <c r="AX669" s="14" t="s">
        <v>80</v>
      </c>
      <c r="AY669" s="240" t="s">
        <v>136</v>
      </c>
    </row>
    <row r="670" s="2" customFormat="1" ht="24.15" customHeight="1">
      <c r="A670" s="40"/>
      <c r="B670" s="41"/>
      <c r="C670" s="263" t="s">
        <v>947</v>
      </c>
      <c r="D670" s="263" t="s">
        <v>378</v>
      </c>
      <c r="E670" s="264" t="s">
        <v>948</v>
      </c>
      <c r="F670" s="265" t="s">
        <v>949</v>
      </c>
      <c r="G670" s="266" t="s">
        <v>392</v>
      </c>
      <c r="H670" s="267">
        <v>8</v>
      </c>
      <c r="I670" s="268"/>
      <c r="J670" s="269">
        <f>ROUND(I670*H670,2)</f>
        <v>0</v>
      </c>
      <c r="K670" s="265" t="s">
        <v>143</v>
      </c>
      <c r="L670" s="270"/>
      <c r="M670" s="271" t="s">
        <v>19</v>
      </c>
      <c r="N670" s="272" t="s">
        <v>43</v>
      </c>
      <c r="O670" s="86"/>
      <c r="P670" s="215">
        <f>O670*H670</f>
        <v>0</v>
      </c>
      <c r="Q670" s="215">
        <v>0.0025000000000000001</v>
      </c>
      <c r="R670" s="215">
        <f>Q670*H670</f>
        <v>0.02</v>
      </c>
      <c r="S670" s="215">
        <v>0</v>
      </c>
      <c r="T670" s="216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17" t="s">
        <v>398</v>
      </c>
      <c r="AT670" s="217" t="s">
        <v>378</v>
      </c>
      <c r="AU670" s="217" t="s">
        <v>82</v>
      </c>
      <c r="AY670" s="19" t="s">
        <v>136</v>
      </c>
      <c r="BE670" s="218">
        <f>IF(N670="základní",J670,0)</f>
        <v>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19" t="s">
        <v>80</v>
      </c>
      <c r="BK670" s="218">
        <f>ROUND(I670*H670,2)</f>
        <v>0</v>
      </c>
      <c r="BL670" s="19" t="s">
        <v>234</v>
      </c>
      <c r="BM670" s="217" t="s">
        <v>950</v>
      </c>
    </row>
    <row r="671" s="14" customFormat="1">
      <c r="A671" s="14"/>
      <c r="B671" s="230"/>
      <c r="C671" s="231"/>
      <c r="D671" s="221" t="s">
        <v>146</v>
      </c>
      <c r="E671" s="232" t="s">
        <v>19</v>
      </c>
      <c r="F671" s="233" t="s">
        <v>951</v>
      </c>
      <c r="G671" s="231"/>
      <c r="H671" s="234">
        <v>8</v>
      </c>
      <c r="I671" s="235"/>
      <c r="J671" s="231"/>
      <c r="K671" s="231"/>
      <c r="L671" s="236"/>
      <c r="M671" s="237"/>
      <c r="N671" s="238"/>
      <c r="O671" s="238"/>
      <c r="P671" s="238"/>
      <c r="Q671" s="238"/>
      <c r="R671" s="238"/>
      <c r="S671" s="238"/>
      <c r="T671" s="23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0" t="s">
        <v>146</v>
      </c>
      <c r="AU671" s="240" t="s">
        <v>82</v>
      </c>
      <c r="AV671" s="14" t="s">
        <v>82</v>
      </c>
      <c r="AW671" s="14" t="s">
        <v>33</v>
      </c>
      <c r="AX671" s="14" t="s">
        <v>80</v>
      </c>
      <c r="AY671" s="240" t="s">
        <v>136</v>
      </c>
    </row>
    <row r="672" s="2" customFormat="1" ht="37.8" customHeight="1">
      <c r="A672" s="40"/>
      <c r="B672" s="41"/>
      <c r="C672" s="206" t="s">
        <v>952</v>
      </c>
      <c r="D672" s="206" t="s">
        <v>139</v>
      </c>
      <c r="E672" s="207" t="s">
        <v>953</v>
      </c>
      <c r="F672" s="208" t="s">
        <v>954</v>
      </c>
      <c r="G672" s="209" t="s">
        <v>392</v>
      </c>
      <c r="H672" s="210">
        <v>8</v>
      </c>
      <c r="I672" s="211"/>
      <c r="J672" s="212">
        <f>ROUND(I672*H672,2)</f>
        <v>0</v>
      </c>
      <c r="K672" s="208" t="s">
        <v>143</v>
      </c>
      <c r="L672" s="46"/>
      <c r="M672" s="213" t="s">
        <v>19</v>
      </c>
      <c r="N672" s="214" t="s">
        <v>43</v>
      </c>
      <c r="O672" s="86"/>
      <c r="P672" s="215">
        <f>O672*H672</f>
        <v>0</v>
      </c>
      <c r="Q672" s="215">
        <v>1.0000000000000001E-05</v>
      </c>
      <c r="R672" s="215">
        <f>Q672*H672</f>
        <v>8.0000000000000007E-05</v>
      </c>
      <c r="S672" s="215">
        <v>0</v>
      </c>
      <c r="T672" s="216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7" t="s">
        <v>234</v>
      </c>
      <c r="AT672" s="217" t="s">
        <v>139</v>
      </c>
      <c r="AU672" s="217" t="s">
        <v>82</v>
      </c>
      <c r="AY672" s="19" t="s">
        <v>136</v>
      </c>
      <c r="BE672" s="218">
        <f>IF(N672="základní",J672,0)</f>
        <v>0</v>
      </c>
      <c r="BF672" s="218">
        <f>IF(N672="snížená",J672,0)</f>
        <v>0</v>
      </c>
      <c r="BG672" s="218">
        <f>IF(N672="zákl. přenesená",J672,0)</f>
        <v>0</v>
      </c>
      <c r="BH672" s="218">
        <f>IF(N672="sníž. přenesená",J672,0)</f>
        <v>0</v>
      </c>
      <c r="BI672" s="218">
        <f>IF(N672="nulová",J672,0)</f>
        <v>0</v>
      </c>
      <c r="BJ672" s="19" t="s">
        <v>80</v>
      </c>
      <c r="BK672" s="218">
        <f>ROUND(I672*H672,2)</f>
        <v>0</v>
      </c>
      <c r="BL672" s="19" t="s">
        <v>234</v>
      </c>
      <c r="BM672" s="217" t="s">
        <v>955</v>
      </c>
    </row>
    <row r="673" s="14" customFormat="1">
      <c r="A673" s="14"/>
      <c r="B673" s="230"/>
      <c r="C673" s="231"/>
      <c r="D673" s="221" t="s">
        <v>146</v>
      </c>
      <c r="E673" s="232" t="s">
        <v>19</v>
      </c>
      <c r="F673" s="233" t="s">
        <v>956</v>
      </c>
      <c r="G673" s="231"/>
      <c r="H673" s="234">
        <v>8</v>
      </c>
      <c r="I673" s="235"/>
      <c r="J673" s="231"/>
      <c r="K673" s="231"/>
      <c r="L673" s="236"/>
      <c r="M673" s="237"/>
      <c r="N673" s="238"/>
      <c r="O673" s="238"/>
      <c r="P673" s="238"/>
      <c r="Q673" s="238"/>
      <c r="R673" s="238"/>
      <c r="S673" s="238"/>
      <c r="T673" s="23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0" t="s">
        <v>146</v>
      </c>
      <c r="AU673" s="240" t="s">
        <v>82</v>
      </c>
      <c r="AV673" s="14" t="s">
        <v>82</v>
      </c>
      <c r="AW673" s="14" t="s">
        <v>33</v>
      </c>
      <c r="AX673" s="14" t="s">
        <v>80</v>
      </c>
      <c r="AY673" s="240" t="s">
        <v>136</v>
      </c>
    </row>
    <row r="674" s="2" customFormat="1" ht="24.15" customHeight="1">
      <c r="A674" s="40"/>
      <c r="B674" s="41"/>
      <c r="C674" s="263" t="s">
        <v>957</v>
      </c>
      <c r="D674" s="263" t="s">
        <v>378</v>
      </c>
      <c r="E674" s="264" t="s">
        <v>958</v>
      </c>
      <c r="F674" s="265" t="s">
        <v>959</v>
      </c>
      <c r="G674" s="266" t="s">
        <v>392</v>
      </c>
      <c r="H674" s="267">
        <v>8</v>
      </c>
      <c r="I674" s="268"/>
      <c r="J674" s="269">
        <f>ROUND(I674*H674,2)</f>
        <v>0</v>
      </c>
      <c r="K674" s="265" t="s">
        <v>143</v>
      </c>
      <c r="L674" s="270"/>
      <c r="M674" s="271" t="s">
        <v>19</v>
      </c>
      <c r="N674" s="272" t="s">
        <v>43</v>
      </c>
      <c r="O674" s="86"/>
      <c r="P674" s="215">
        <f>O674*H674</f>
        <v>0</v>
      </c>
      <c r="Q674" s="215">
        <v>0.0067000000000000002</v>
      </c>
      <c r="R674" s="215">
        <f>Q674*H674</f>
        <v>0.053600000000000002</v>
      </c>
      <c r="S674" s="215">
        <v>0</v>
      </c>
      <c r="T674" s="216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17" t="s">
        <v>398</v>
      </c>
      <c r="AT674" s="217" t="s">
        <v>378</v>
      </c>
      <c r="AU674" s="217" t="s">
        <v>82</v>
      </c>
      <c r="AY674" s="19" t="s">
        <v>136</v>
      </c>
      <c r="BE674" s="218">
        <f>IF(N674="základní",J674,0)</f>
        <v>0</v>
      </c>
      <c r="BF674" s="218">
        <f>IF(N674="snížená",J674,0)</f>
        <v>0</v>
      </c>
      <c r="BG674" s="218">
        <f>IF(N674="zákl. přenesená",J674,0)</f>
        <v>0</v>
      </c>
      <c r="BH674" s="218">
        <f>IF(N674="sníž. přenesená",J674,0)</f>
        <v>0</v>
      </c>
      <c r="BI674" s="218">
        <f>IF(N674="nulová",J674,0)</f>
        <v>0</v>
      </c>
      <c r="BJ674" s="19" t="s">
        <v>80</v>
      </c>
      <c r="BK674" s="218">
        <f>ROUND(I674*H674,2)</f>
        <v>0</v>
      </c>
      <c r="BL674" s="19" t="s">
        <v>234</v>
      </c>
      <c r="BM674" s="217" t="s">
        <v>960</v>
      </c>
    </row>
    <row r="675" s="14" customFormat="1">
      <c r="A675" s="14"/>
      <c r="B675" s="230"/>
      <c r="C675" s="231"/>
      <c r="D675" s="221" t="s">
        <v>146</v>
      </c>
      <c r="E675" s="232" t="s">
        <v>19</v>
      </c>
      <c r="F675" s="233" t="s">
        <v>951</v>
      </c>
      <c r="G675" s="231"/>
      <c r="H675" s="234">
        <v>8</v>
      </c>
      <c r="I675" s="235"/>
      <c r="J675" s="231"/>
      <c r="K675" s="231"/>
      <c r="L675" s="236"/>
      <c r="M675" s="237"/>
      <c r="N675" s="238"/>
      <c r="O675" s="238"/>
      <c r="P675" s="238"/>
      <c r="Q675" s="238"/>
      <c r="R675" s="238"/>
      <c r="S675" s="238"/>
      <c r="T675" s="23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0" t="s">
        <v>146</v>
      </c>
      <c r="AU675" s="240" t="s">
        <v>82</v>
      </c>
      <c r="AV675" s="14" t="s">
        <v>82</v>
      </c>
      <c r="AW675" s="14" t="s">
        <v>33</v>
      </c>
      <c r="AX675" s="14" t="s">
        <v>80</v>
      </c>
      <c r="AY675" s="240" t="s">
        <v>136</v>
      </c>
    </row>
    <row r="676" s="2" customFormat="1" ht="62.7" customHeight="1">
      <c r="A676" s="40"/>
      <c r="B676" s="41"/>
      <c r="C676" s="206" t="s">
        <v>961</v>
      </c>
      <c r="D676" s="206" t="s">
        <v>139</v>
      </c>
      <c r="E676" s="207" t="s">
        <v>962</v>
      </c>
      <c r="F676" s="208" t="s">
        <v>963</v>
      </c>
      <c r="G676" s="209" t="s">
        <v>142</v>
      </c>
      <c r="H676" s="210">
        <v>17.151</v>
      </c>
      <c r="I676" s="211"/>
      <c r="J676" s="212">
        <f>ROUND(I676*H676,2)</f>
        <v>0</v>
      </c>
      <c r="K676" s="208" t="s">
        <v>143</v>
      </c>
      <c r="L676" s="46"/>
      <c r="M676" s="213" t="s">
        <v>19</v>
      </c>
      <c r="N676" s="214" t="s">
        <v>43</v>
      </c>
      <c r="O676" s="86"/>
      <c r="P676" s="215">
        <f>O676*H676</f>
        <v>0</v>
      </c>
      <c r="Q676" s="215">
        <v>0</v>
      </c>
      <c r="R676" s="215">
        <f>Q676*H676</f>
        <v>0</v>
      </c>
      <c r="S676" s="215">
        <v>0</v>
      </c>
      <c r="T676" s="216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7" t="s">
        <v>234</v>
      </c>
      <c r="AT676" s="217" t="s">
        <v>139</v>
      </c>
      <c r="AU676" s="217" t="s">
        <v>82</v>
      </c>
      <c r="AY676" s="19" t="s">
        <v>136</v>
      </c>
      <c r="BE676" s="218">
        <f>IF(N676="základní",J676,0)</f>
        <v>0</v>
      </c>
      <c r="BF676" s="218">
        <f>IF(N676="snížená",J676,0)</f>
        <v>0</v>
      </c>
      <c r="BG676" s="218">
        <f>IF(N676="zákl. přenesená",J676,0)</f>
        <v>0</v>
      </c>
      <c r="BH676" s="218">
        <f>IF(N676="sníž. přenesená",J676,0)</f>
        <v>0</v>
      </c>
      <c r="BI676" s="218">
        <f>IF(N676="nulová",J676,0)</f>
        <v>0</v>
      </c>
      <c r="BJ676" s="19" t="s">
        <v>80</v>
      </c>
      <c r="BK676" s="218">
        <f>ROUND(I676*H676,2)</f>
        <v>0</v>
      </c>
      <c r="BL676" s="19" t="s">
        <v>234</v>
      </c>
      <c r="BM676" s="217" t="s">
        <v>964</v>
      </c>
    </row>
    <row r="677" s="12" customFormat="1" ht="22.8" customHeight="1">
      <c r="A677" s="12"/>
      <c r="B677" s="190"/>
      <c r="C677" s="191"/>
      <c r="D677" s="192" t="s">
        <v>71</v>
      </c>
      <c r="E677" s="204" t="s">
        <v>965</v>
      </c>
      <c r="F677" s="204" t="s">
        <v>966</v>
      </c>
      <c r="G677" s="191"/>
      <c r="H677" s="191"/>
      <c r="I677" s="194"/>
      <c r="J677" s="205">
        <f>BK677</f>
        <v>0</v>
      </c>
      <c r="K677" s="191"/>
      <c r="L677" s="196"/>
      <c r="M677" s="197"/>
      <c r="N677" s="198"/>
      <c r="O677" s="198"/>
      <c r="P677" s="199">
        <f>SUM(P678:P685)</f>
        <v>0</v>
      </c>
      <c r="Q677" s="198"/>
      <c r="R677" s="199">
        <f>SUM(R678:R685)</f>
        <v>0.25241567999999998</v>
      </c>
      <c r="S677" s="198"/>
      <c r="T677" s="200">
        <f>SUM(T678:T685)</f>
        <v>0.14123189999999999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201" t="s">
        <v>82</v>
      </c>
      <c r="AT677" s="202" t="s">
        <v>71</v>
      </c>
      <c r="AU677" s="202" t="s">
        <v>80</v>
      </c>
      <c r="AY677" s="201" t="s">
        <v>136</v>
      </c>
      <c r="BK677" s="203">
        <f>SUM(BK678:BK685)</f>
        <v>0</v>
      </c>
    </row>
    <row r="678" s="2" customFormat="1" ht="24.15" customHeight="1">
      <c r="A678" s="40"/>
      <c r="B678" s="41"/>
      <c r="C678" s="206" t="s">
        <v>967</v>
      </c>
      <c r="D678" s="206" t="s">
        <v>139</v>
      </c>
      <c r="E678" s="207" t="s">
        <v>968</v>
      </c>
      <c r="F678" s="208" t="s">
        <v>969</v>
      </c>
      <c r="G678" s="209" t="s">
        <v>164</v>
      </c>
      <c r="H678" s="210">
        <v>84.569999999999993</v>
      </c>
      <c r="I678" s="211"/>
      <c r="J678" s="212">
        <f>ROUND(I678*H678,2)</f>
        <v>0</v>
      </c>
      <c r="K678" s="208" t="s">
        <v>143</v>
      </c>
      <c r="L678" s="46"/>
      <c r="M678" s="213" t="s">
        <v>19</v>
      </c>
      <c r="N678" s="214" t="s">
        <v>43</v>
      </c>
      <c r="O678" s="86"/>
      <c r="P678" s="215">
        <f>O678*H678</f>
        <v>0</v>
      </c>
      <c r="Q678" s="215">
        <v>0</v>
      </c>
      <c r="R678" s="215">
        <f>Q678*H678</f>
        <v>0</v>
      </c>
      <c r="S678" s="215">
        <v>0.00167</v>
      </c>
      <c r="T678" s="216">
        <f>S678*H678</f>
        <v>0.14123189999999999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17" t="s">
        <v>234</v>
      </c>
      <c r="AT678" s="217" t="s">
        <v>139</v>
      </c>
      <c r="AU678" s="217" t="s">
        <v>82</v>
      </c>
      <c r="AY678" s="19" t="s">
        <v>136</v>
      </c>
      <c r="BE678" s="218">
        <f>IF(N678="základní",J678,0)</f>
        <v>0</v>
      </c>
      <c r="BF678" s="218">
        <f>IF(N678="snížená",J678,0)</f>
        <v>0</v>
      </c>
      <c r="BG678" s="218">
        <f>IF(N678="zákl. přenesená",J678,0)</f>
        <v>0</v>
      </c>
      <c r="BH678" s="218">
        <f>IF(N678="sníž. přenesená",J678,0)</f>
        <v>0</v>
      </c>
      <c r="BI678" s="218">
        <f>IF(N678="nulová",J678,0)</f>
        <v>0</v>
      </c>
      <c r="BJ678" s="19" t="s">
        <v>80</v>
      </c>
      <c r="BK678" s="218">
        <f>ROUND(I678*H678,2)</f>
        <v>0</v>
      </c>
      <c r="BL678" s="19" t="s">
        <v>234</v>
      </c>
      <c r="BM678" s="217" t="s">
        <v>970</v>
      </c>
    </row>
    <row r="679" s="13" customFormat="1">
      <c r="A679" s="13"/>
      <c r="B679" s="219"/>
      <c r="C679" s="220"/>
      <c r="D679" s="221" t="s">
        <v>146</v>
      </c>
      <c r="E679" s="222" t="s">
        <v>19</v>
      </c>
      <c r="F679" s="223" t="s">
        <v>971</v>
      </c>
      <c r="G679" s="220"/>
      <c r="H679" s="222" t="s">
        <v>19</v>
      </c>
      <c r="I679" s="224"/>
      <c r="J679" s="220"/>
      <c r="K679" s="220"/>
      <c r="L679" s="225"/>
      <c r="M679" s="226"/>
      <c r="N679" s="227"/>
      <c r="O679" s="227"/>
      <c r="P679" s="227"/>
      <c r="Q679" s="227"/>
      <c r="R679" s="227"/>
      <c r="S679" s="227"/>
      <c r="T679" s="228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29" t="s">
        <v>146</v>
      </c>
      <c r="AU679" s="229" t="s">
        <v>82</v>
      </c>
      <c r="AV679" s="13" t="s">
        <v>80</v>
      </c>
      <c r="AW679" s="13" t="s">
        <v>33</v>
      </c>
      <c r="AX679" s="13" t="s">
        <v>72</v>
      </c>
      <c r="AY679" s="229" t="s">
        <v>136</v>
      </c>
    </row>
    <row r="680" s="14" customFormat="1">
      <c r="A680" s="14"/>
      <c r="B680" s="230"/>
      <c r="C680" s="231"/>
      <c r="D680" s="221" t="s">
        <v>146</v>
      </c>
      <c r="E680" s="232" t="s">
        <v>19</v>
      </c>
      <c r="F680" s="233" t="s">
        <v>972</v>
      </c>
      <c r="G680" s="231"/>
      <c r="H680" s="234">
        <v>84.569999999999993</v>
      </c>
      <c r="I680" s="235"/>
      <c r="J680" s="231"/>
      <c r="K680" s="231"/>
      <c r="L680" s="236"/>
      <c r="M680" s="237"/>
      <c r="N680" s="238"/>
      <c r="O680" s="238"/>
      <c r="P680" s="238"/>
      <c r="Q680" s="238"/>
      <c r="R680" s="238"/>
      <c r="S680" s="238"/>
      <c r="T680" s="23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0" t="s">
        <v>146</v>
      </c>
      <c r="AU680" s="240" t="s">
        <v>82</v>
      </c>
      <c r="AV680" s="14" t="s">
        <v>82</v>
      </c>
      <c r="AW680" s="14" t="s">
        <v>33</v>
      </c>
      <c r="AX680" s="14" t="s">
        <v>80</v>
      </c>
      <c r="AY680" s="240" t="s">
        <v>136</v>
      </c>
    </row>
    <row r="681" s="2" customFormat="1" ht="37.8" customHeight="1">
      <c r="A681" s="40"/>
      <c r="B681" s="41"/>
      <c r="C681" s="206" t="s">
        <v>973</v>
      </c>
      <c r="D681" s="206" t="s">
        <v>139</v>
      </c>
      <c r="E681" s="207" t="s">
        <v>974</v>
      </c>
      <c r="F681" s="208" t="s">
        <v>975</v>
      </c>
      <c r="G681" s="209" t="s">
        <v>164</v>
      </c>
      <c r="H681" s="210">
        <v>95.611999999999995</v>
      </c>
      <c r="I681" s="211"/>
      <c r="J681" s="212">
        <f>ROUND(I681*H681,2)</f>
        <v>0</v>
      </c>
      <c r="K681" s="208" t="s">
        <v>143</v>
      </c>
      <c r="L681" s="46"/>
      <c r="M681" s="213" t="s">
        <v>19</v>
      </c>
      <c r="N681" s="214" t="s">
        <v>43</v>
      </c>
      <c r="O681" s="86"/>
      <c r="P681" s="215">
        <f>O681*H681</f>
        <v>0</v>
      </c>
      <c r="Q681" s="215">
        <v>0.00264</v>
      </c>
      <c r="R681" s="215">
        <f>Q681*H681</f>
        <v>0.25241567999999998</v>
      </c>
      <c r="S681" s="215">
        <v>0</v>
      </c>
      <c r="T681" s="216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7" t="s">
        <v>234</v>
      </c>
      <c r="AT681" s="217" t="s">
        <v>139</v>
      </c>
      <c r="AU681" s="217" t="s">
        <v>82</v>
      </c>
      <c r="AY681" s="19" t="s">
        <v>136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9" t="s">
        <v>80</v>
      </c>
      <c r="BK681" s="218">
        <f>ROUND(I681*H681,2)</f>
        <v>0</v>
      </c>
      <c r="BL681" s="19" t="s">
        <v>234</v>
      </c>
      <c r="BM681" s="217" t="s">
        <v>976</v>
      </c>
    </row>
    <row r="682" s="13" customFormat="1">
      <c r="A682" s="13"/>
      <c r="B682" s="219"/>
      <c r="C682" s="220"/>
      <c r="D682" s="221" t="s">
        <v>146</v>
      </c>
      <c r="E682" s="222" t="s">
        <v>19</v>
      </c>
      <c r="F682" s="223" t="s">
        <v>977</v>
      </c>
      <c r="G682" s="220"/>
      <c r="H682" s="222" t="s">
        <v>19</v>
      </c>
      <c r="I682" s="224"/>
      <c r="J682" s="220"/>
      <c r="K682" s="220"/>
      <c r="L682" s="225"/>
      <c r="M682" s="226"/>
      <c r="N682" s="227"/>
      <c r="O682" s="227"/>
      <c r="P682" s="227"/>
      <c r="Q682" s="227"/>
      <c r="R682" s="227"/>
      <c r="S682" s="227"/>
      <c r="T682" s="228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29" t="s">
        <v>146</v>
      </c>
      <c r="AU682" s="229" t="s">
        <v>82</v>
      </c>
      <c r="AV682" s="13" t="s">
        <v>80</v>
      </c>
      <c r="AW682" s="13" t="s">
        <v>33</v>
      </c>
      <c r="AX682" s="13" t="s">
        <v>72</v>
      </c>
      <c r="AY682" s="229" t="s">
        <v>136</v>
      </c>
    </row>
    <row r="683" s="14" customFormat="1">
      <c r="A683" s="14"/>
      <c r="B683" s="230"/>
      <c r="C683" s="231"/>
      <c r="D683" s="221" t="s">
        <v>146</v>
      </c>
      <c r="E683" s="232" t="s">
        <v>19</v>
      </c>
      <c r="F683" s="233" t="s">
        <v>978</v>
      </c>
      <c r="G683" s="231"/>
      <c r="H683" s="234">
        <v>86.920000000000002</v>
      </c>
      <c r="I683" s="235"/>
      <c r="J683" s="231"/>
      <c r="K683" s="231"/>
      <c r="L683" s="236"/>
      <c r="M683" s="237"/>
      <c r="N683" s="238"/>
      <c r="O683" s="238"/>
      <c r="P683" s="238"/>
      <c r="Q683" s="238"/>
      <c r="R683" s="238"/>
      <c r="S683" s="238"/>
      <c r="T683" s="23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0" t="s">
        <v>146</v>
      </c>
      <c r="AU683" s="240" t="s">
        <v>82</v>
      </c>
      <c r="AV683" s="14" t="s">
        <v>82</v>
      </c>
      <c r="AW683" s="14" t="s">
        <v>33</v>
      </c>
      <c r="AX683" s="14" t="s">
        <v>80</v>
      </c>
      <c r="AY683" s="240" t="s">
        <v>136</v>
      </c>
    </row>
    <row r="684" s="14" customFormat="1">
      <c r="A684" s="14"/>
      <c r="B684" s="230"/>
      <c r="C684" s="231"/>
      <c r="D684" s="221" t="s">
        <v>146</v>
      </c>
      <c r="E684" s="231"/>
      <c r="F684" s="233" t="s">
        <v>979</v>
      </c>
      <c r="G684" s="231"/>
      <c r="H684" s="234">
        <v>95.611999999999995</v>
      </c>
      <c r="I684" s="235"/>
      <c r="J684" s="231"/>
      <c r="K684" s="231"/>
      <c r="L684" s="236"/>
      <c r="M684" s="237"/>
      <c r="N684" s="238"/>
      <c r="O684" s="238"/>
      <c r="P684" s="238"/>
      <c r="Q684" s="238"/>
      <c r="R684" s="238"/>
      <c r="S684" s="238"/>
      <c r="T684" s="23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0" t="s">
        <v>146</v>
      </c>
      <c r="AU684" s="240" t="s">
        <v>82</v>
      </c>
      <c r="AV684" s="14" t="s">
        <v>82</v>
      </c>
      <c r="AW684" s="14" t="s">
        <v>4</v>
      </c>
      <c r="AX684" s="14" t="s">
        <v>80</v>
      </c>
      <c r="AY684" s="240" t="s">
        <v>136</v>
      </c>
    </row>
    <row r="685" s="2" customFormat="1" ht="49.05" customHeight="1">
      <c r="A685" s="40"/>
      <c r="B685" s="41"/>
      <c r="C685" s="206" t="s">
        <v>980</v>
      </c>
      <c r="D685" s="206" t="s">
        <v>139</v>
      </c>
      <c r="E685" s="207" t="s">
        <v>981</v>
      </c>
      <c r="F685" s="208" t="s">
        <v>982</v>
      </c>
      <c r="G685" s="209" t="s">
        <v>142</v>
      </c>
      <c r="H685" s="210">
        <v>0.252</v>
      </c>
      <c r="I685" s="211"/>
      <c r="J685" s="212">
        <f>ROUND(I685*H685,2)</f>
        <v>0</v>
      </c>
      <c r="K685" s="208" t="s">
        <v>143</v>
      </c>
      <c r="L685" s="46"/>
      <c r="M685" s="213" t="s">
        <v>19</v>
      </c>
      <c r="N685" s="214" t="s">
        <v>43</v>
      </c>
      <c r="O685" s="86"/>
      <c r="P685" s="215">
        <f>O685*H685</f>
        <v>0</v>
      </c>
      <c r="Q685" s="215">
        <v>0</v>
      </c>
      <c r="R685" s="215">
        <f>Q685*H685</f>
        <v>0</v>
      </c>
      <c r="S685" s="215">
        <v>0</v>
      </c>
      <c r="T685" s="216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17" t="s">
        <v>234</v>
      </c>
      <c r="AT685" s="217" t="s">
        <v>139</v>
      </c>
      <c r="AU685" s="217" t="s">
        <v>82</v>
      </c>
      <c r="AY685" s="19" t="s">
        <v>136</v>
      </c>
      <c r="BE685" s="218">
        <f>IF(N685="základní",J685,0)</f>
        <v>0</v>
      </c>
      <c r="BF685" s="218">
        <f>IF(N685="snížená",J685,0)</f>
        <v>0</v>
      </c>
      <c r="BG685" s="218">
        <f>IF(N685="zákl. přenesená",J685,0)</f>
        <v>0</v>
      </c>
      <c r="BH685" s="218">
        <f>IF(N685="sníž. přenesená",J685,0)</f>
        <v>0</v>
      </c>
      <c r="BI685" s="218">
        <f>IF(N685="nulová",J685,0)</f>
        <v>0</v>
      </c>
      <c r="BJ685" s="19" t="s">
        <v>80</v>
      </c>
      <c r="BK685" s="218">
        <f>ROUND(I685*H685,2)</f>
        <v>0</v>
      </c>
      <c r="BL685" s="19" t="s">
        <v>234</v>
      </c>
      <c r="BM685" s="217" t="s">
        <v>983</v>
      </c>
    </row>
    <row r="686" s="12" customFormat="1" ht="22.8" customHeight="1">
      <c r="A686" s="12"/>
      <c r="B686" s="190"/>
      <c r="C686" s="191"/>
      <c r="D686" s="192" t="s">
        <v>71</v>
      </c>
      <c r="E686" s="204" t="s">
        <v>984</v>
      </c>
      <c r="F686" s="204" t="s">
        <v>985</v>
      </c>
      <c r="G686" s="191"/>
      <c r="H686" s="191"/>
      <c r="I686" s="194"/>
      <c r="J686" s="205">
        <f>BK686</f>
        <v>0</v>
      </c>
      <c r="K686" s="191"/>
      <c r="L686" s="196"/>
      <c r="M686" s="197"/>
      <c r="N686" s="198"/>
      <c r="O686" s="198"/>
      <c r="P686" s="199">
        <f>SUM(P687:P821)</f>
        <v>0</v>
      </c>
      <c r="Q686" s="198"/>
      <c r="R686" s="199">
        <f>SUM(R687:R821)</f>
        <v>4.0897197499999995</v>
      </c>
      <c r="S686" s="198"/>
      <c r="T686" s="200">
        <f>SUM(T687:T821)</f>
        <v>3.8540669999999997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01" t="s">
        <v>82</v>
      </c>
      <c r="AT686" s="202" t="s">
        <v>71</v>
      </c>
      <c r="AU686" s="202" t="s">
        <v>80</v>
      </c>
      <c r="AY686" s="201" t="s">
        <v>136</v>
      </c>
      <c r="BK686" s="203">
        <f>SUM(BK687:BK821)</f>
        <v>0</v>
      </c>
    </row>
    <row r="687" s="2" customFormat="1" ht="24.15" customHeight="1">
      <c r="A687" s="40"/>
      <c r="B687" s="41"/>
      <c r="C687" s="206" t="s">
        <v>986</v>
      </c>
      <c r="D687" s="206" t="s">
        <v>139</v>
      </c>
      <c r="E687" s="207" t="s">
        <v>987</v>
      </c>
      <c r="F687" s="208" t="s">
        <v>988</v>
      </c>
      <c r="G687" s="209" t="s">
        <v>989</v>
      </c>
      <c r="H687" s="210">
        <v>1</v>
      </c>
      <c r="I687" s="211"/>
      <c r="J687" s="212">
        <f>ROUND(I687*H687,2)</f>
        <v>0</v>
      </c>
      <c r="K687" s="208" t="s">
        <v>336</v>
      </c>
      <c r="L687" s="46"/>
      <c r="M687" s="213" t="s">
        <v>19</v>
      </c>
      <c r="N687" s="214" t="s">
        <v>43</v>
      </c>
      <c r="O687" s="86"/>
      <c r="P687" s="215">
        <f>O687*H687</f>
        <v>0</v>
      </c>
      <c r="Q687" s="215">
        <v>0.20000000000000001</v>
      </c>
      <c r="R687" s="215">
        <f>Q687*H687</f>
        <v>0.20000000000000001</v>
      </c>
      <c r="S687" s="215">
        <v>0</v>
      </c>
      <c r="T687" s="216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7" t="s">
        <v>234</v>
      </c>
      <c r="AT687" s="217" t="s">
        <v>139</v>
      </c>
      <c r="AU687" s="217" t="s">
        <v>82</v>
      </c>
      <c r="AY687" s="19" t="s">
        <v>136</v>
      </c>
      <c r="BE687" s="218">
        <f>IF(N687="základní",J687,0)</f>
        <v>0</v>
      </c>
      <c r="BF687" s="218">
        <f>IF(N687="snížená",J687,0)</f>
        <v>0</v>
      </c>
      <c r="BG687" s="218">
        <f>IF(N687="zákl. přenesená",J687,0)</f>
        <v>0</v>
      </c>
      <c r="BH687" s="218">
        <f>IF(N687="sníž. přenesená",J687,0)</f>
        <v>0</v>
      </c>
      <c r="BI687" s="218">
        <f>IF(N687="nulová",J687,0)</f>
        <v>0</v>
      </c>
      <c r="BJ687" s="19" t="s">
        <v>80</v>
      </c>
      <c r="BK687" s="218">
        <f>ROUND(I687*H687,2)</f>
        <v>0</v>
      </c>
      <c r="BL687" s="19" t="s">
        <v>234</v>
      </c>
      <c r="BM687" s="217" t="s">
        <v>990</v>
      </c>
    </row>
    <row r="688" s="14" customFormat="1">
      <c r="A688" s="14"/>
      <c r="B688" s="230"/>
      <c r="C688" s="231"/>
      <c r="D688" s="221" t="s">
        <v>146</v>
      </c>
      <c r="E688" s="232" t="s">
        <v>19</v>
      </c>
      <c r="F688" s="233" t="s">
        <v>991</v>
      </c>
      <c r="G688" s="231"/>
      <c r="H688" s="234">
        <v>1</v>
      </c>
      <c r="I688" s="235"/>
      <c r="J688" s="231"/>
      <c r="K688" s="231"/>
      <c r="L688" s="236"/>
      <c r="M688" s="237"/>
      <c r="N688" s="238"/>
      <c r="O688" s="238"/>
      <c r="P688" s="238"/>
      <c r="Q688" s="238"/>
      <c r="R688" s="238"/>
      <c r="S688" s="238"/>
      <c r="T688" s="23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0" t="s">
        <v>146</v>
      </c>
      <c r="AU688" s="240" t="s">
        <v>82</v>
      </c>
      <c r="AV688" s="14" t="s">
        <v>82</v>
      </c>
      <c r="AW688" s="14" t="s">
        <v>33</v>
      </c>
      <c r="AX688" s="14" t="s">
        <v>80</v>
      </c>
      <c r="AY688" s="240" t="s">
        <v>136</v>
      </c>
    </row>
    <row r="689" s="2" customFormat="1" ht="24.15" customHeight="1">
      <c r="A689" s="40"/>
      <c r="B689" s="41"/>
      <c r="C689" s="206" t="s">
        <v>992</v>
      </c>
      <c r="D689" s="206" t="s">
        <v>139</v>
      </c>
      <c r="E689" s="207" t="s">
        <v>993</v>
      </c>
      <c r="F689" s="208" t="s">
        <v>994</v>
      </c>
      <c r="G689" s="209" t="s">
        <v>392</v>
      </c>
      <c r="H689" s="210">
        <v>4</v>
      </c>
      <c r="I689" s="211"/>
      <c r="J689" s="212">
        <f>ROUND(I689*H689,2)</f>
        <v>0</v>
      </c>
      <c r="K689" s="208" t="s">
        <v>143</v>
      </c>
      <c r="L689" s="46"/>
      <c r="M689" s="213" t="s">
        <v>19</v>
      </c>
      <c r="N689" s="214" t="s">
        <v>43</v>
      </c>
      <c r="O689" s="86"/>
      <c r="P689" s="215">
        <f>O689*H689</f>
        <v>0</v>
      </c>
      <c r="Q689" s="215">
        <v>0</v>
      </c>
      <c r="R689" s="215">
        <f>Q689*H689</f>
        <v>0</v>
      </c>
      <c r="S689" s="215">
        <v>0.0030000000000000001</v>
      </c>
      <c r="T689" s="216">
        <f>S689*H689</f>
        <v>0.012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17" t="s">
        <v>234</v>
      </c>
      <c r="AT689" s="217" t="s">
        <v>139</v>
      </c>
      <c r="AU689" s="217" t="s">
        <v>82</v>
      </c>
      <c r="AY689" s="19" t="s">
        <v>136</v>
      </c>
      <c r="BE689" s="218">
        <f>IF(N689="základní",J689,0)</f>
        <v>0</v>
      </c>
      <c r="BF689" s="218">
        <f>IF(N689="snížená",J689,0)</f>
        <v>0</v>
      </c>
      <c r="BG689" s="218">
        <f>IF(N689="zákl. přenesená",J689,0)</f>
        <v>0</v>
      </c>
      <c r="BH689" s="218">
        <f>IF(N689="sníž. přenesená",J689,0)</f>
        <v>0</v>
      </c>
      <c r="BI689" s="218">
        <f>IF(N689="nulová",J689,0)</f>
        <v>0</v>
      </c>
      <c r="BJ689" s="19" t="s">
        <v>80</v>
      </c>
      <c r="BK689" s="218">
        <f>ROUND(I689*H689,2)</f>
        <v>0</v>
      </c>
      <c r="BL689" s="19" t="s">
        <v>234</v>
      </c>
      <c r="BM689" s="217" t="s">
        <v>995</v>
      </c>
    </row>
    <row r="690" s="14" customFormat="1">
      <c r="A690" s="14"/>
      <c r="B690" s="230"/>
      <c r="C690" s="231"/>
      <c r="D690" s="221" t="s">
        <v>146</v>
      </c>
      <c r="E690" s="232" t="s">
        <v>19</v>
      </c>
      <c r="F690" s="233" t="s">
        <v>996</v>
      </c>
      <c r="G690" s="231"/>
      <c r="H690" s="234">
        <v>4</v>
      </c>
      <c r="I690" s="235"/>
      <c r="J690" s="231"/>
      <c r="K690" s="231"/>
      <c r="L690" s="236"/>
      <c r="M690" s="237"/>
      <c r="N690" s="238"/>
      <c r="O690" s="238"/>
      <c r="P690" s="238"/>
      <c r="Q690" s="238"/>
      <c r="R690" s="238"/>
      <c r="S690" s="238"/>
      <c r="T690" s="23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0" t="s">
        <v>146</v>
      </c>
      <c r="AU690" s="240" t="s">
        <v>82</v>
      </c>
      <c r="AV690" s="14" t="s">
        <v>82</v>
      </c>
      <c r="AW690" s="14" t="s">
        <v>33</v>
      </c>
      <c r="AX690" s="14" t="s">
        <v>80</v>
      </c>
      <c r="AY690" s="240" t="s">
        <v>136</v>
      </c>
    </row>
    <row r="691" s="2" customFormat="1" ht="24.15" customHeight="1">
      <c r="A691" s="40"/>
      <c r="B691" s="41"/>
      <c r="C691" s="206" t="s">
        <v>997</v>
      </c>
      <c r="D691" s="206" t="s">
        <v>139</v>
      </c>
      <c r="E691" s="207" t="s">
        <v>998</v>
      </c>
      <c r="F691" s="208" t="s">
        <v>999</v>
      </c>
      <c r="G691" s="209" t="s">
        <v>392</v>
      </c>
      <c r="H691" s="210">
        <v>34</v>
      </c>
      <c r="I691" s="211"/>
      <c r="J691" s="212">
        <f>ROUND(I691*H691,2)</f>
        <v>0</v>
      </c>
      <c r="K691" s="208" t="s">
        <v>143</v>
      </c>
      <c r="L691" s="46"/>
      <c r="M691" s="213" t="s">
        <v>19</v>
      </c>
      <c r="N691" s="214" t="s">
        <v>43</v>
      </c>
      <c r="O691" s="86"/>
      <c r="P691" s="215">
        <f>O691*H691</f>
        <v>0</v>
      </c>
      <c r="Q691" s="215">
        <v>0</v>
      </c>
      <c r="R691" s="215">
        <f>Q691*H691</f>
        <v>0</v>
      </c>
      <c r="S691" s="215">
        <v>0.0050000000000000001</v>
      </c>
      <c r="T691" s="216">
        <f>S691*H691</f>
        <v>0.17000000000000001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17" t="s">
        <v>234</v>
      </c>
      <c r="AT691" s="217" t="s">
        <v>139</v>
      </c>
      <c r="AU691" s="217" t="s">
        <v>82</v>
      </c>
      <c r="AY691" s="19" t="s">
        <v>136</v>
      </c>
      <c r="BE691" s="218">
        <f>IF(N691="základní",J691,0)</f>
        <v>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19" t="s">
        <v>80</v>
      </c>
      <c r="BK691" s="218">
        <f>ROUND(I691*H691,2)</f>
        <v>0</v>
      </c>
      <c r="BL691" s="19" t="s">
        <v>234</v>
      </c>
      <c r="BM691" s="217" t="s">
        <v>1000</v>
      </c>
    </row>
    <row r="692" s="14" customFormat="1">
      <c r="A692" s="14"/>
      <c r="B692" s="230"/>
      <c r="C692" s="231"/>
      <c r="D692" s="221" t="s">
        <v>146</v>
      </c>
      <c r="E692" s="232" t="s">
        <v>19</v>
      </c>
      <c r="F692" s="233" t="s">
        <v>1001</v>
      </c>
      <c r="G692" s="231"/>
      <c r="H692" s="234">
        <v>34</v>
      </c>
      <c r="I692" s="235"/>
      <c r="J692" s="231"/>
      <c r="K692" s="231"/>
      <c r="L692" s="236"/>
      <c r="M692" s="237"/>
      <c r="N692" s="238"/>
      <c r="O692" s="238"/>
      <c r="P692" s="238"/>
      <c r="Q692" s="238"/>
      <c r="R692" s="238"/>
      <c r="S692" s="238"/>
      <c r="T692" s="23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0" t="s">
        <v>146</v>
      </c>
      <c r="AU692" s="240" t="s">
        <v>82</v>
      </c>
      <c r="AV692" s="14" t="s">
        <v>82</v>
      </c>
      <c r="AW692" s="14" t="s">
        <v>33</v>
      </c>
      <c r="AX692" s="14" t="s">
        <v>80</v>
      </c>
      <c r="AY692" s="240" t="s">
        <v>136</v>
      </c>
    </row>
    <row r="693" s="2" customFormat="1" ht="37.8" customHeight="1">
      <c r="A693" s="40"/>
      <c r="B693" s="41"/>
      <c r="C693" s="206" t="s">
        <v>1002</v>
      </c>
      <c r="D693" s="206" t="s">
        <v>139</v>
      </c>
      <c r="E693" s="207" t="s">
        <v>1003</v>
      </c>
      <c r="F693" s="208" t="s">
        <v>1004</v>
      </c>
      <c r="G693" s="209" t="s">
        <v>154</v>
      </c>
      <c r="H693" s="210">
        <v>9.1199999999999992</v>
      </c>
      <c r="I693" s="211"/>
      <c r="J693" s="212">
        <f>ROUND(I693*H693,2)</f>
        <v>0</v>
      </c>
      <c r="K693" s="208" t="s">
        <v>143</v>
      </c>
      <c r="L693" s="46"/>
      <c r="M693" s="213" t="s">
        <v>19</v>
      </c>
      <c r="N693" s="214" t="s">
        <v>43</v>
      </c>
      <c r="O693" s="86"/>
      <c r="P693" s="215">
        <f>O693*H693</f>
        <v>0</v>
      </c>
      <c r="Q693" s="215">
        <v>0.00025000000000000001</v>
      </c>
      <c r="R693" s="215">
        <f>Q693*H693</f>
        <v>0.0022799999999999999</v>
      </c>
      <c r="S693" s="215">
        <v>0</v>
      </c>
      <c r="T693" s="216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17" t="s">
        <v>234</v>
      </c>
      <c r="AT693" s="217" t="s">
        <v>139</v>
      </c>
      <c r="AU693" s="217" t="s">
        <v>82</v>
      </c>
      <c r="AY693" s="19" t="s">
        <v>136</v>
      </c>
      <c r="BE693" s="218">
        <f>IF(N693="základní",J693,0)</f>
        <v>0</v>
      </c>
      <c r="BF693" s="218">
        <f>IF(N693="snížená",J693,0)</f>
        <v>0</v>
      </c>
      <c r="BG693" s="218">
        <f>IF(N693="zákl. přenesená",J693,0)</f>
        <v>0</v>
      </c>
      <c r="BH693" s="218">
        <f>IF(N693="sníž. přenesená",J693,0)</f>
        <v>0</v>
      </c>
      <c r="BI693" s="218">
        <f>IF(N693="nulová",J693,0)</f>
        <v>0</v>
      </c>
      <c r="BJ693" s="19" t="s">
        <v>80</v>
      </c>
      <c r="BK693" s="218">
        <f>ROUND(I693*H693,2)</f>
        <v>0</v>
      </c>
      <c r="BL693" s="19" t="s">
        <v>234</v>
      </c>
      <c r="BM693" s="217" t="s">
        <v>1005</v>
      </c>
    </row>
    <row r="694" s="13" customFormat="1">
      <c r="A694" s="13"/>
      <c r="B694" s="219"/>
      <c r="C694" s="220"/>
      <c r="D694" s="221" t="s">
        <v>146</v>
      </c>
      <c r="E694" s="222" t="s">
        <v>19</v>
      </c>
      <c r="F694" s="223" t="s">
        <v>1006</v>
      </c>
      <c r="G694" s="220"/>
      <c r="H694" s="222" t="s">
        <v>19</v>
      </c>
      <c r="I694" s="224"/>
      <c r="J694" s="220"/>
      <c r="K694" s="220"/>
      <c r="L694" s="225"/>
      <c r="M694" s="226"/>
      <c r="N694" s="227"/>
      <c r="O694" s="227"/>
      <c r="P694" s="227"/>
      <c r="Q694" s="227"/>
      <c r="R694" s="227"/>
      <c r="S694" s="227"/>
      <c r="T694" s="22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29" t="s">
        <v>146</v>
      </c>
      <c r="AU694" s="229" t="s">
        <v>82</v>
      </c>
      <c r="AV694" s="13" t="s">
        <v>80</v>
      </c>
      <c r="AW694" s="13" t="s">
        <v>33</v>
      </c>
      <c r="AX694" s="13" t="s">
        <v>72</v>
      </c>
      <c r="AY694" s="229" t="s">
        <v>136</v>
      </c>
    </row>
    <row r="695" s="13" customFormat="1">
      <c r="A695" s="13"/>
      <c r="B695" s="219"/>
      <c r="C695" s="220"/>
      <c r="D695" s="221" t="s">
        <v>146</v>
      </c>
      <c r="E695" s="222" t="s">
        <v>19</v>
      </c>
      <c r="F695" s="223" t="s">
        <v>1007</v>
      </c>
      <c r="G695" s="220"/>
      <c r="H695" s="222" t="s">
        <v>19</v>
      </c>
      <c r="I695" s="224"/>
      <c r="J695" s="220"/>
      <c r="K695" s="220"/>
      <c r="L695" s="225"/>
      <c r="M695" s="226"/>
      <c r="N695" s="227"/>
      <c r="O695" s="227"/>
      <c r="P695" s="227"/>
      <c r="Q695" s="227"/>
      <c r="R695" s="227"/>
      <c r="S695" s="227"/>
      <c r="T695" s="22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29" t="s">
        <v>146</v>
      </c>
      <c r="AU695" s="229" t="s">
        <v>82</v>
      </c>
      <c r="AV695" s="13" t="s">
        <v>80</v>
      </c>
      <c r="AW695" s="13" t="s">
        <v>33</v>
      </c>
      <c r="AX695" s="13" t="s">
        <v>72</v>
      </c>
      <c r="AY695" s="229" t="s">
        <v>136</v>
      </c>
    </row>
    <row r="696" s="14" customFormat="1">
      <c r="A696" s="14"/>
      <c r="B696" s="230"/>
      <c r="C696" s="231"/>
      <c r="D696" s="221" t="s">
        <v>146</v>
      </c>
      <c r="E696" s="232" t="s">
        <v>19</v>
      </c>
      <c r="F696" s="233" t="s">
        <v>1008</v>
      </c>
      <c r="G696" s="231"/>
      <c r="H696" s="234">
        <v>2.8799999999999999</v>
      </c>
      <c r="I696" s="235"/>
      <c r="J696" s="231"/>
      <c r="K696" s="231"/>
      <c r="L696" s="236"/>
      <c r="M696" s="237"/>
      <c r="N696" s="238"/>
      <c r="O696" s="238"/>
      <c r="P696" s="238"/>
      <c r="Q696" s="238"/>
      <c r="R696" s="238"/>
      <c r="S696" s="238"/>
      <c r="T696" s="23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0" t="s">
        <v>146</v>
      </c>
      <c r="AU696" s="240" t="s">
        <v>82</v>
      </c>
      <c r="AV696" s="14" t="s">
        <v>82</v>
      </c>
      <c r="AW696" s="14" t="s">
        <v>33</v>
      </c>
      <c r="AX696" s="14" t="s">
        <v>72</v>
      </c>
      <c r="AY696" s="240" t="s">
        <v>136</v>
      </c>
    </row>
    <row r="697" s="14" customFormat="1">
      <c r="A697" s="14"/>
      <c r="B697" s="230"/>
      <c r="C697" s="231"/>
      <c r="D697" s="221" t="s">
        <v>146</v>
      </c>
      <c r="E697" s="232" t="s">
        <v>19</v>
      </c>
      <c r="F697" s="233" t="s">
        <v>1009</v>
      </c>
      <c r="G697" s="231"/>
      <c r="H697" s="234">
        <v>6.2400000000000002</v>
      </c>
      <c r="I697" s="235"/>
      <c r="J697" s="231"/>
      <c r="K697" s="231"/>
      <c r="L697" s="236"/>
      <c r="M697" s="237"/>
      <c r="N697" s="238"/>
      <c r="O697" s="238"/>
      <c r="P697" s="238"/>
      <c r="Q697" s="238"/>
      <c r="R697" s="238"/>
      <c r="S697" s="238"/>
      <c r="T697" s="23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0" t="s">
        <v>146</v>
      </c>
      <c r="AU697" s="240" t="s">
        <v>82</v>
      </c>
      <c r="AV697" s="14" t="s">
        <v>82</v>
      </c>
      <c r="AW697" s="14" t="s">
        <v>33</v>
      </c>
      <c r="AX697" s="14" t="s">
        <v>72</v>
      </c>
      <c r="AY697" s="240" t="s">
        <v>136</v>
      </c>
    </row>
    <row r="698" s="15" customFormat="1">
      <c r="A698" s="15"/>
      <c r="B698" s="241"/>
      <c r="C698" s="242"/>
      <c r="D698" s="221" t="s">
        <v>146</v>
      </c>
      <c r="E698" s="243" t="s">
        <v>19</v>
      </c>
      <c r="F698" s="244" t="s">
        <v>151</v>
      </c>
      <c r="G698" s="242"/>
      <c r="H698" s="245">
        <v>9.1199999999999992</v>
      </c>
      <c r="I698" s="246"/>
      <c r="J698" s="242"/>
      <c r="K698" s="242"/>
      <c r="L698" s="247"/>
      <c r="M698" s="248"/>
      <c r="N698" s="249"/>
      <c r="O698" s="249"/>
      <c r="P698" s="249"/>
      <c r="Q698" s="249"/>
      <c r="R698" s="249"/>
      <c r="S698" s="249"/>
      <c r="T698" s="250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51" t="s">
        <v>146</v>
      </c>
      <c r="AU698" s="251" t="s">
        <v>82</v>
      </c>
      <c r="AV698" s="15" t="s">
        <v>144</v>
      </c>
      <c r="AW698" s="15" t="s">
        <v>33</v>
      </c>
      <c r="AX698" s="15" t="s">
        <v>80</v>
      </c>
      <c r="AY698" s="251" t="s">
        <v>136</v>
      </c>
    </row>
    <row r="699" s="2" customFormat="1" ht="24.15" customHeight="1">
      <c r="A699" s="40"/>
      <c r="B699" s="41"/>
      <c r="C699" s="263" t="s">
        <v>1010</v>
      </c>
      <c r="D699" s="263" t="s">
        <v>378</v>
      </c>
      <c r="E699" s="264" t="s">
        <v>1011</v>
      </c>
      <c r="F699" s="265" t="s">
        <v>1012</v>
      </c>
      <c r="G699" s="266" t="s">
        <v>392</v>
      </c>
      <c r="H699" s="267">
        <v>2</v>
      </c>
      <c r="I699" s="268"/>
      <c r="J699" s="269">
        <f>ROUND(I699*H699,2)</f>
        <v>0</v>
      </c>
      <c r="K699" s="265" t="s">
        <v>336</v>
      </c>
      <c r="L699" s="270"/>
      <c r="M699" s="271" t="s">
        <v>19</v>
      </c>
      <c r="N699" s="272" t="s">
        <v>43</v>
      </c>
      <c r="O699" s="86"/>
      <c r="P699" s="215">
        <f>O699*H699</f>
        <v>0</v>
      </c>
      <c r="Q699" s="215">
        <v>0.018700000000000001</v>
      </c>
      <c r="R699" s="215">
        <f>Q699*H699</f>
        <v>0.037400000000000003</v>
      </c>
      <c r="S699" s="215">
        <v>0</v>
      </c>
      <c r="T699" s="216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7" t="s">
        <v>191</v>
      </c>
      <c r="AT699" s="217" t="s">
        <v>378</v>
      </c>
      <c r="AU699" s="217" t="s">
        <v>82</v>
      </c>
      <c r="AY699" s="19" t="s">
        <v>136</v>
      </c>
      <c r="BE699" s="218">
        <f>IF(N699="základní",J699,0)</f>
        <v>0</v>
      </c>
      <c r="BF699" s="218">
        <f>IF(N699="snížená",J699,0)</f>
        <v>0</v>
      </c>
      <c r="BG699" s="218">
        <f>IF(N699="zákl. přenesená",J699,0)</f>
        <v>0</v>
      </c>
      <c r="BH699" s="218">
        <f>IF(N699="sníž. přenesená",J699,0)</f>
        <v>0</v>
      </c>
      <c r="BI699" s="218">
        <f>IF(N699="nulová",J699,0)</f>
        <v>0</v>
      </c>
      <c r="BJ699" s="19" t="s">
        <v>80</v>
      </c>
      <c r="BK699" s="218">
        <f>ROUND(I699*H699,2)</f>
        <v>0</v>
      </c>
      <c r="BL699" s="19" t="s">
        <v>144</v>
      </c>
      <c r="BM699" s="217" t="s">
        <v>1013</v>
      </c>
    </row>
    <row r="700" s="14" customFormat="1">
      <c r="A700" s="14"/>
      <c r="B700" s="230"/>
      <c r="C700" s="231"/>
      <c r="D700" s="221" t="s">
        <v>146</v>
      </c>
      <c r="E700" s="232" t="s">
        <v>19</v>
      </c>
      <c r="F700" s="233" t="s">
        <v>1014</v>
      </c>
      <c r="G700" s="231"/>
      <c r="H700" s="234">
        <v>2</v>
      </c>
      <c r="I700" s="235"/>
      <c r="J700" s="231"/>
      <c r="K700" s="231"/>
      <c r="L700" s="236"/>
      <c r="M700" s="237"/>
      <c r="N700" s="238"/>
      <c r="O700" s="238"/>
      <c r="P700" s="238"/>
      <c r="Q700" s="238"/>
      <c r="R700" s="238"/>
      <c r="S700" s="238"/>
      <c r="T700" s="23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0" t="s">
        <v>146</v>
      </c>
      <c r="AU700" s="240" t="s">
        <v>82</v>
      </c>
      <c r="AV700" s="14" t="s">
        <v>82</v>
      </c>
      <c r="AW700" s="14" t="s">
        <v>33</v>
      </c>
      <c r="AX700" s="14" t="s">
        <v>80</v>
      </c>
      <c r="AY700" s="240" t="s">
        <v>136</v>
      </c>
    </row>
    <row r="701" s="13" customFormat="1">
      <c r="A701" s="13"/>
      <c r="B701" s="219"/>
      <c r="C701" s="220"/>
      <c r="D701" s="221" t="s">
        <v>146</v>
      </c>
      <c r="E701" s="222" t="s">
        <v>19</v>
      </c>
      <c r="F701" s="223" t="s">
        <v>1015</v>
      </c>
      <c r="G701" s="220"/>
      <c r="H701" s="222" t="s">
        <v>19</v>
      </c>
      <c r="I701" s="224"/>
      <c r="J701" s="220"/>
      <c r="K701" s="220"/>
      <c r="L701" s="225"/>
      <c r="M701" s="226"/>
      <c r="N701" s="227"/>
      <c r="O701" s="227"/>
      <c r="P701" s="227"/>
      <c r="Q701" s="227"/>
      <c r="R701" s="227"/>
      <c r="S701" s="227"/>
      <c r="T701" s="22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29" t="s">
        <v>146</v>
      </c>
      <c r="AU701" s="229" t="s">
        <v>82</v>
      </c>
      <c r="AV701" s="13" t="s">
        <v>80</v>
      </c>
      <c r="AW701" s="13" t="s">
        <v>33</v>
      </c>
      <c r="AX701" s="13" t="s">
        <v>72</v>
      </c>
      <c r="AY701" s="229" t="s">
        <v>136</v>
      </c>
    </row>
    <row r="702" s="13" customFormat="1">
      <c r="A702" s="13"/>
      <c r="B702" s="219"/>
      <c r="C702" s="220"/>
      <c r="D702" s="221" t="s">
        <v>146</v>
      </c>
      <c r="E702" s="222" t="s">
        <v>19</v>
      </c>
      <c r="F702" s="223" t="s">
        <v>1016</v>
      </c>
      <c r="G702" s="220"/>
      <c r="H702" s="222" t="s">
        <v>19</v>
      </c>
      <c r="I702" s="224"/>
      <c r="J702" s="220"/>
      <c r="K702" s="220"/>
      <c r="L702" s="225"/>
      <c r="M702" s="226"/>
      <c r="N702" s="227"/>
      <c r="O702" s="227"/>
      <c r="P702" s="227"/>
      <c r="Q702" s="227"/>
      <c r="R702" s="227"/>
      <c r="S702" s="227"/>
      <c r="T702" s="22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29" t="s">
        <v>146</v>
      </c>
      <c r="AU702" s="229" t="s">
        <v>82</v>
      </c>
      <c r="AV702" s="13" t="s">
        <v>80</v>
      </c>
      <c r="AW702" s="13" t="s">
        <v>33</v>
      </c>
      <c r="AX702" s="13" t="s">
        <v>72</v>
      </c>
      <c r="AY702" s="229" t="s">
        <v>136</v>
      </c>
    </row>
    <row r="703" s="2" customFormat="1" ht="24.15" customHeight="1">
      <c r="A703" s="40"/>
      <c r="B703" s="41"/>
      <c r="C703" s="263" t="s">
        <v>1017</v>
      </c>
      <c r="D703" s="263" t="s">
        <v>378</v>
      </c>
      <c r="E703" s="264" t="s">
        <v>1018</v>
      </c>
      <c r="F703" s="265" t="s">
        <v>1019</v>
      </c>
      <c r="G703" s="266" t="s">
        <v>392</v>
      </c>
      <c r="H703" s="267">
        <v>2</v>
      </c>
      <c r="I703" s="268"/>
      <c r="J703" s="269">
        <f>ROUND(I703*H703,2)</f>
        <v>0</v>
      </c>
      <c r="K703" s="265" t="s">
        <v>336</v>
      </c>
      <c r="L703" s="270"/>
      <c r="M703" s="271" t="s">
        <v>19</v>
      </c>
      <c r="N703" s="272" t="s">
        <v>43</v>
      </c>
      <c r="O703" s="86"/>
      <c r="P703" s="215">
        <f>O703*H703</f>
        <v>0</v>
      </c>
      <c r="Q703" s="215">
        <v>0.046699999999999998</v>
      </c>
      <c r="R703" s="215">
        <f>Q703*H703</f>
        <v>0.093399999999999997</v>
      </c>
      <c r="S703" s="215">
        <v>0</v>
      </c>
      <c r="T703" s="216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17" t="s">
        <v>398</v>
      </c>
      <c r="AT703" s="217" t="s">
        <v>378</v>
      </c>
      <c r="AU703" s="217" t="s">
        <v>82</v>
      </c>
      <c r="AY703" s="19" t="s">
        <v>136</v>
      </c>
      <c r="BE703" s="218">
        <f>IF(N703="základní",J703,0)</f>
        <v>0</v>
      </c>
      <c r="BF703" s="218">
        <f>IF(N703="snížená",J703,0)</f>
        <v>0</v>
      </c>
      <c r="BG703" s="218">
        <f>IF(N703="zákl. přenesená",J703,0)</f>
        <v>0</v>
      </c>
      <c r="BH703" s="218">
        <f>IF(N703="sníž. přenesená",J703,0)</f>
        <v>0</v>
      </c>
      <c r="BI703" s="218">
        <f>IF(N703="nulová",J703,0)</f>
        <v>0</v>
      </c>
      <c r="BJ703" s="19" t="s">
        <v>80</v>
      </c>
      <c r="BK703" s="218">
        <f>ROUND(I703*H703,2)</f>
        <v>0</v>
      </c>
      <c r="BL703" s="19" t="s">
        <v>234</v>
      </c>
      <c r="BM703" s="217" t="s">
        <v>1020</v>
      </c>
    </row>
    <row r="704" s="14" customFormat="1">
      <c r="A704" s="14"/>
      <c r="B704" s="230"/>
      <c r="C704" s="231"/>
      <c r="D704" s="221" t="s">
        <v>146</v>
      </c>
      <c r="E704" s="232" t="s">
        <v>19</v>
      </c>
      <c r="F704" s="233" t="s">
        <v>1014</v>
      </c>
      <c r="G704" s="231"/>
      <c r="H704" s="234">
        <v>2</v>
      </c>
      <c r="I704" s="235"/>
      <c r="J704" s="231"/>
      <c r="K704" s="231"/>
      <c r="L704" s="236"/>
      <c r="M704" s="237"/>
      <c r="N704" s="238"/>
      <c r="O704" s="238"/>
      <c r="P704" s="238"/>
      <c r="Q704" s="238"/>
      <c r="R704" s="238"/>
      <c r="S704" s="238"/>
      <c r="T704" s="23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0" t="s">
        <v>146</v>
      </c>
      <c r="AU704" s="240" t="s">
        <v>82</v>
      </c>
      <c r="AV704" s="14" t="s">
        <v>82</v>
      </c>
      <c r="AW704" s="14" t="s">
        <v>33</v>
      </c>
      <c r="AX704" s="14" t="s">
        <v>80</v>
      </c>
      <c r="AY704" s="240" t="s">
        <v>136</v>
      </c>
    </row>
    <row r="705" s="13" customFormat="1">
      <c r="A705" s="13"/>
      <c r="B705" s="219"/>
      <c r="C705" s="220"/>
      <c r="D705" s="221" t="s">
        <v>146</v>
      </c>
      <c r="E705" s="222" t="s">
        <v>19</v>
      </c>
      <c r="F705" s="223" t="s">
        <v>1015</v>
      </c>
      <c r="G705" s="220"/>
      <c r="H705" s="222" t="s">
        <v>19</v>
      </c>
      <c r="I705" s="224"/>
      <c r="J705" s="220"/>
      <c r="K705" s="220"/>
      <c r="L705" s="225"/>
      <c r="M705" s="226"/>
      <c r="N705" s="227"/>
      <c r="O705" s="227"/>
      <c r="P705" s="227"/>
      <c r="Q705" s="227"/>
      <c r="R705" s="227"/>
      <c r="S705" s="227"/>
      <c r="T705" s="22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29" t="s">
        <v>146</v>
      </c>
      <c r="AU705" s="229" t="s">
        <v>82</v>
      </c>
      <c r="AV705" s="13" t="s">
        <v>80</v>
      </c>
      <c r="AW705" s="13" t="s">
        <v>33</v>
      </c>
      <c r="AX705" s="13" t="s">
        <v>72</v>
      </c>
      <c r="AY705" s="229" t="s">
        <v>136</v>
      </c>
    </row>
    <row r="706" s="13" customFormat="1">
      <c r="A706" s="13"/>
      <c r="B706" s="219"/>
      <c r="C706" s="220"/>
      <c r="D706" s="221" t="s">
        <v>146</v>
      </c>
      <c r="E706" s="222" t="s">
        <v>19</v>
      </c>
      <c r="F706" s="223" t="s">
        <v>1016</v>
      </c>
      <c r="G706" s="220"/>
      <c r="H706" s="222" t="s">
        <v>19</v>
      </c>
      <c r="I706" s="224"/>
      <c r="J706" s="220"/>
      <c r="K706" s="220"/>
      <c r="L706" s="225"/>
      <c r="M706" s="226"/>
      <c r="N706" s="227"/>
      <c r="O706" s="227"/>
      <c r="P706" s="227"/>
      <c r="Q706" s="227"/>
      <c r="R706" s="227"/>
      <c r="S706" s="227"/>
      <c r="T706" s="228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29" t="s">
        <v>146</v>
      </c>
      <c r="AU706" s="229" t="s">
        <v>82</v>
      </c>
      <c r="AV706" s="13" t="s">
        <v>80</v>
      </c>
      <c r="AW706" s="13" t="s">
        <v>33</v>
      </c>
      <c r="AX706" s="13" t="s">
        <v>72</v>
      </c>
      <c r="AY706" s="229" t="s">
        <v>136</v>
      </c>
    </row>
    <row r="707" s="2" customFormat="1" ht="37.8" customHeight="1">
      <c r="A707" s="40"/>
      <c r="B707" s="41"/>
      <c r="C707" s="206" t="s">
        <v>1021</v>
      </c>
      <c r="D707" s="206" t="s">
        <v>139</v>
      </c>
      <c r="E707" s="207" t="s">
        <v>1022</v>
      </c>
      <c r="F707" s="208" t="s">
        <v>1023</v>
      </c>
      <c r="G707" s="209" t="s">
        <v>154</v>
      </c>
      <c r="H707" s="210">
        <v>39.715000000000003</v>
      </c>
      <c r="I707" s="211"/>
      <c r="J707" s="212">
        <f>ROUND(I707*H707,2)</f>
        <v>0</v>
      </c>
      <c r="K707" s="208" t="s">
        <v>143</v>
      </c>
      <c r="L707" s="46"/>
      <c r="M707" s="213" t="s">
        <v>19</v>
      </c>
      <c r="N707" s="214" t="s">
        <v>43</v>
      </c>
      <c r="O707" s="86"/>
      <c r="P707" s="215">
        <f>O707*H707</f>
        <v>0</v>
      </c>
      <c r="Q707" s="215">
        <v>0.00025000000000000001</v>
      </c>
      <c r="R707" s="215">
        <f>Q707*H707</f>
        <v>0.0099287500000000018</v>
      </c>
      <c r="S707" s="215">
        <v>0</v>
      </c>
      <c r="T707" s="216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17" t="s">
        <v>234</v>
      </c>
      <c r="AT707" s="217" t="s">
        <v>139</v>
      </c>
      <c r="AU707" s="217" t="s">
        <v>82</v>
      </c>
      <c r="AY707" s="19" t="s">
        <v>136</v>
      </c>
      <c r="BE707" s="218">
        <f>IF(N707="základní",J707,0)</f>
        <v>0</v>
      </c>
      <c r="BF707" s="218">
        <f>IF(N707="snížená",J707,0)</f>
        <v>0</v>
      </c>
      <c r="BG707" s="218">
        <f>IF(N707="zákl. přenesená",J707,0)</f>
        <v>0</v>
      </c>
      <c r="BH707" s="218">
        <f>IF(N707="sníž. přenesená",J707,0)</f>
        <v>0</v>
      </c>
      <c r="BI707" s="218">
        <f>IF(N707="nulová",J707,0)</f>
        <v>0</v>
      </c>
      <c r="BJ707" s="19" t="s">
        <v>80</v>
      </c>
      <c r="BK707" s="218">
        <f>ROUND(I707*H707,2)</f>
        <v>0</v>
      </c>
      <c r="BL707" s="19" t="s">
        <v>234</v>
      </c>
      <c r="BM707" s="217" t="s">
        <v>1024</v>
      </c>
    </row>
    <row r="708" s="13" customFormat="1">
      <c r="A708" s="13"/>
      <c r="B708" s="219"/>
      <c r="C708" s="220"/>
      <c r="D708" s="221" t="s">
        <v>146</v>
      </c>
      <c r="E708" s="222" t="s">
        <v>19</v>
      </c>
      <c r="F708" s="223" t="s">
        <v>1025</v>
      </c>
      <c r="G708" s="220"/>
      <c r="H708" s="222" t="s">
        <v>19</v>
      </c>
      <c r="I708" s="224"/>
      <c r="J708" s="220"/>
      <c r="K708" s="220"/>
      <c r="L708" s="225"/>
      <c r="M708" s="226"/>
      <c r="N708" s="227"/>
      <c r="O708" s="227"/>
      <c r="P708" s="227"/>
      <c r="Q708" s="227"/>
      <c r="R708" s="227"/>
      <c r="S708" s="227"/>
      <c r="T708" s="22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29" t="s">
        <v>146</v>
      </c>
      <c r="AU708" s="229" t="s">
        <v>82</v>
      </c>
      <c r="AV708" s="13" t="s">
        <v>80</v>
      </c>
      <c r="AW708" s="13" t="s">
        <v>33</v>
      </c>
      <c r="AX708" s="13" t="s">
        <v>72</v>
      </c>
      <c r="AY708" s="229" t="s">
        <v>136</v>
      </c>
    </row>
    <row r="709" s="14" customFormat="1">
      <c r="A709" s="14"/>
      <c r="B709" s="230"/>
      <c r="C709" s="231"/>
      <c r="D709" s="221" t="s">
        <v>146</v>
      </c>
      <c r="E709" s="232" t="s">
        <v>19</v>
      </c>
      <c r="F709" s="233" t="s">
        <v>1026</v>
      </c>
      <c r="G709" s="231"/>
      <c r="H709" s="234">
        <v>17.954999999999998</v>
      </c>
      <c r="I709" s="235"/>
      <c r="J709" s="231"/>
      <c r="K709" s="231"/>
      <c r="L709" s="236"/>
      <c r="M709" s="237"/>
      <c r="N709" s="238"/>
      <c r="O709" s="238"/>
      <c r="P709" s="238"/>
      <c r="Q709" s="238"/>
      <c r="R709" s="238"/>
      <c r="S709" s="238"/>
      <c r="T709" s="23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0" t="s">
        <v>146</v>
      </c>
      <c r="AU709" s="240" t="s">
        <v>82</v>
      </c>
      <c r="AV709" s="14" t="s">
        <v>82</v>
      </c>
      <c r="AW709" s="14" t="s">
        <v>33</v>
      </c>
      <c r="AX709" s="14" t="s">
        <v>72</v>
      </c>
      <c r="AY709" s="240" t="s">
        <v>136</v>
      </c>
    </row>
    <row r="710" s="14" customFormat="1">
      <c r="A710" s="14"/>
      <c r="B710" s="230"/>
      <c r="C710" s="231"/>
      <c r="D710" s="221" t="s">
        <v>146</v>
      </c>
      <c r="E710" s="232" t="s">
        <v>19</v>
      </c>
      <c r="F710" s="233" t="s">
        <v>1027</v>
      </c>
      <c r="G710" s="231"/>
      <c r="H710" s="234">
        <v>4.0800000000000001</v>
      </c>
      <c r="I710" s="235"/>
      <c r="J710" s="231"/>
      <c r="K710" s="231"/>
      <c r="L710" s="236"/>
      <c r="M710" s="237"/>
      <c r="N710" s="238"/>
      <c r="O710" s="238"/>
      <c r="P710" s="238"/>
      <c r="Q710" s="238"/>
      <c r="R710" s="238"/>
      <c r="S710" s="238"/>
      <c r="T710" s="23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0" t="s">
        <v>146</v>
      </c>
      <c r="AU710" s="240" t="s">
        <v>82</v>
      </c>
      <c r="AV710" s="14" t="s">
        <v>82</v>
      </c>
      <c r="AW710" s="14" t="s">
        <v>33</v>
      </c>
      <c r="AX710" s="14" t="s">
        <v>72</v>
      </c>
      <c r="AY710" s="240" t="s">
        <v>136</v>
      </c>
    </row>
    <row r="711" s="14" customFormat="1">
      <c r="A711" s="14"/>
      <c r="B711" s="230"/>
      <c r="C711" s="231"/>
      <c r="D711" s="221" t="s">
        <v>146</v>
      </c>
      <c r="E711" s="232" t="s">
        <v>19</v>
      </c>
      <c r="F711" s="233" t="s">
        <v>1028</v>
      </c>
      <c r="G711" s="231"/>
      <c r="H711" s="234">
        <v>17.68</v>
      </c>
      <c r="I711" s="235"/>
      <c r="J711" s="231"/>
      <c r="K711" s="231"/>
      <c r="L711" s="236"/>
      <c r="M711" s="237"/>
      <c r="N711" s="238"/>
      <c r="O711" s="238"/>
      <c r="P711" s="238"/>
      <c r="Q711" s="238"/>
      <c r="R711" s="238"/>
      <c r="S711" s="238"/>
      <c r="T711" s="23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0" t="s">
        <v>146</v>
      </c>
      <c r="AU711" s="240" t="s">
        <v>82</v>
      </c>
      <c r="AV711" s="14" t="s">
        <v>82</v>
      </c>
      <c r="AW711" s="14" t="s">
        <v>33</v>
      </c>
      <c r="AX711" s="14" t="s">
        <v>72</v>
      </c>
      <c r="AY711" s="240" t="s">
        <v>136</v>
      </c>
    </row>
    <row r="712" s="15" customFormat="1">
      <c r="A712" s="15"/>
      <c r="B712" s="241"/>
      <c r="C712" s="242"/>
      <c r="D712" s="221" t="s">
        <v>146</v>
      </c>
      <c r="E712" s="243" t="s">
        <v>19</v>
      </c>
      <c r="F712" s="244" t="s">
        <v>151</v>
      </c>
      <c r="G712" s="242"/>
      <c r="H712" s="245">
        <v>39.715000000000003</v>
      </c>
      <c r="I712" s="246"/>
      <c r="J712" s="242"/>
      <c r="K712" s="242"/>
      <c r="L712" s="247"/>
      <c r="M712" s="248"/>
      <c r="N712" s="249"/>
      <c r="O712" s="249"/>
      <c r="P712" s="249"/>
      <c r="Q712" s="249"/>
      <c r="R712" s="249"/>
      <c r="S712" s="249"/>
      <c r="T712" s="250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51" t="s">
        <v>146</v>
      </c>
      <c r="AU712" s="251" t="s">
        <v>82</v>
      </c>
      <c r="AV712" s="15" t="s">
        <v>144</v>
      </c>
      <c r="AW712" s="15" t="s">
        <v>33</v>
      </c>
      <c r="AX712" s="15" t="s">
        <v>80</v>
      </c>
      <c r="AY712" s="251" t="s">
        <v>136</v>
      </c>
    </row>
    <row r="713" s="2" customFormat="1" ht="24.15" customHeight="1">
      <c r="A713" s="40"/>
      <c r="B713" s="41"/>
      <c r="C713" s="263" t="s">
        <v>1029</v>
      </c>
      <c r="D713" s="263" t="s">
        <v>378</v>
      </c>
      <c r="E713" s="264" t="s">
        <v>1030</v>
      </c>
      <c r="F713" s="265" t="s">
        <v>1031</v>
      </c>
      <c r="G713" s="266" t="s">
        <v>392</v>
      </c>
      <c r="H713" s="267">
        <v>3</v>
      </c>
      <c r="I713" s="268"/>
      <c r="J713" s="269">
        <f>ROUND(I713*H713,2)</f>
        <v>0</v>
      </c>
      <c r="K713" s="265" t="s">
        <v>336</v>
      </c>
      <c r="L713" s="270"/>
      <c r="M713" s="271" t="s">
        <v>19</v>
      </c>
      <c r="N713" s="272" t="s">
        <v>43</v>
      </c>
      <c r="O713" s="86"/>
      <c r="P713" s="215">
        <f>O713*H713</f>
        <v>0</v>
      </c>
      <c r="Q713" s="215">
        <v>0.046699999999999998</v>
      </c>
      <c r="R713" s="215">
        <f>Q713*H713</f>
        <v>0.1401</v>
      </c>
      <c r="S713" s="215">
        <v>0</v>
      </c>
      <c r="T713" s="216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17" t="s">
        <v>398</v>
      </c>
      <c r="AT713" s="217" t="s">
        <v>378</v>
      </c>
      <c r="AU713" s="217" t="s">
        <v>82</v>
      </c>
      <c r="AY713" s="19" t="s">
        <v>136</v>
      </c>
      <c r="BE713" s="218">
        <f>IF(N713="základní",J713,0)</f>
        <v>0</v>
      </c>
      <c r="BF713" s="218">
        <f>IF(N713="snížená",J713,0)</f>
        <v>0</v>
      </c>
      <c r="BG713" s="218">
        <f>IF(N713="zákl. přenesená",J713,0)</f>
        <v>0</v>
      </c>
      <c r="BH713" s="218">
        <f>IF(N713="sníž. přenesená",J713,0)</f>
        <v>0</v>
      </c>
      <c r="BI713" s="218">
        <f>IF(N713="nulová",J713,0)</f>
        <v>0</v>
      </c>
      <c r="BJ713" s="19" t="s">
        <v>80</v>
      </c>
      <c r="BK713" s="218">
        <f>ROUND(I713*H713,2)</f>
        <v>0</v>
      </c>
      <c r="BL713" s="19" t="s">
        <v>234</v>
      </c>
      <c r="BM713" s="217" t="s">
        <v>1032</v>
      </c>
    </row>
    <row r="714" s="14" customFormat="1">
      <c r="A714" s="14"/>
      <c r="B714" s="230"/>
      <c r="C714" s="231"/>
      <c r="D714" s="221" t="s">
        <v>146</v>
      </c>
      <c r="E714" s="232" t="s">
        <v>19</v>
      </c>
      <c r="F714" s="233" t="s">
        <v>1033</v>
      </c>
      <c r="G714" s="231"/>
      <c r="H714" s="234">
        <v>3</v>
      </c>
      <c r="I714" s="235"/>
      <c r="J714" s="231"/>
      <c r="K714" s="231"/>
      <c r="L714" s="236"/>
      <c r="M714" s="237"/>
      <c r="N714" s="238"/>
      <c r="O714" s="238"/>
      <c r="P714" s="238"/>
      <c r="Q714" s="238"/>
      <c r="R714" s="238"/>
      <c r="S714" s="238"/>
      <c r="T714" s="23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0" t="s">
        <v>146</v>
      </c>
      <c r="AU714" s="240" t="s">
        <v>82</v>
      </c>
      <c r="AV714" s="14" t="s">
        <v>82</v>
      </c>
      <c r="AW714" s="14" t="s">
        <v>33</v>
      </c>
      <c r="AX714" s="14" t="s">
        <v>80</v>
      </c>
      <c r="AY714" s="240" t="s">
        <v>136</v>
      </c>
    </row>
    <row r="715" s="13" customFormat="1">
      <c r="A715" s="13"/>
      <c r="B715" s="219"/>
      <c r="C715" s="220"/>
      <c r="D715" s="221" t="s">
        <v>146</v>
      </c>
      <c r="E715" s="222" t="s">
        <v>19</v>
      </c>
      <c r="F715" s="223" t="s">
        <v>1015</v>
      </c>
      <c r="G715" s="220"/>
      <c r="H715" s="222" t="s">
        <v>19</v>
      </c>
      <c r="I715" s="224"/>
      <c r="J715" s="220"/>
      <c r="K715" s="220"/>
      <c r="L715" s="225"/>
      <c r="M715" s="226"/>
      <c r="N715" s="227"/>
      <c r="O715" s="227"/>
      <c r="P715" s="227"/>
      <c r="Q715" s="227"/>
      <c r="R715" s="227"/>
      <c r="S715" s="227"/>
      <c r="T715" s="22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29" t="s">
        <v>146</v>
      </c>
      <c r="AU715" s="229" t="s">
        <v>82</v>
      </c>
      <c r="AV715" s="13" t="s">
        <v>80</v>
      </c>
      <c r="AW715" s="13" t="s">
        <v>33</v>
      </c>
      <c r="AX715" s="13" t="s">
        <v>72</v>
      </c>
      <c r="AY715" s="229" t="s">
        <v>136</v>
      </c>
    </row>
    <row r="716" s="13" customFormat="1">
      <c r="A716" s="13"/>
      <c r="B716" s="219"/>
      <c r="C716" s="220"/>
      <c r="D716" s="221" t="s">
        <v>146</v>
      </c>
      <c r="E716" s="222" t="s">
        <v>19</v>
      </c>
      <c r="F716" s="223" t="s">
        <v>1016</v>
      </c>
      <c r="G716" s="220"/>
      <c r="H716" s="222" t="s">
        <v>19</v>
      </c>
      <c r="I716" s="224"/>
      <c r="J716" s="220"/>
      <c r="K716" s="220"/>
      <c r="L716" s="225"/>
      <c r="M716" s="226"/>
      <c r="N716" s="227"/>
      <c r="O716" s="227"/>
      <c r="P716" s="227"/>
      <c r="Q716" s="227"/>
      <c r="R716" s="227"/>
      <c r="S716" s="227"/>
      <c r="T716" s="22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29" t="s">
        <v>146</v>
      </c>
      <c r="AU716" s="229" t="s">
        <v>82</v>
      </c>
      <c r="AV716" s="13" t="s">
        <v>80</v>
      </c>
      <c r="AW716" s="13" t="s">
        <v>33</v>
      </c>
      <c r="AX716" s="13" t="s">
        <v>72</v>
      </c>
      <c r="AY716" s="229" t="s">
        <v>136</v>
      </c>
    </row>
    <row r="717" s="2" customFormat="1" ht="24.15" customHeight="1">
      <c r="A717" s="40"/>
      <c r="B717" s="41"/>
      <c r="C717" s="263" t="s">
        <v>1034</v>
      </c>
      <c r="D717" s="263" t="s">
        <v>378</v>
      </c>
      <c r="E717" s="264" t="s">
        <v>1035</v>
      </c>
      <c r="F717" s="265" t="s">
        <v>1036</v>
      </c>
      <c r="G717" s="266" t="s">
        <v>392</v>
      </c>
      <c r="H717" s="267">
        <v>2</v>
      </c>
      <c r="I717" s="268"/>
      <c r="J717" s="269">
        <f>ROUND(I717*H717,2)</f>
        <v>0</v>
      </c>
      <c r="K717" s="265" t="s">
        <v>336</v>
      </c>
      <c r="L717" s="270"/>
      <c r="M717" s="271" t="s">
        <v>19</v>
      </c>
      <c r="N717" s="272" t="s">
        <v>43</v>
      </c>
      <c r="O717" s="86"/>
      <c r="P717" s="215">
        <f>O717*H717</f>
        <v>0</v>
      </c>
      <c r="Q717" s="215">
        <v>0.046699999999999998</v>
      </c>
      <c r="R717" s="215">
        <f>Q717*H717</f>
        <v>0.093399999999999997</v>
      </c>
      <c r="S717" s="215">
        <v>0</v>
      </c>
      <c r="T717" s="216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17" t="s">
        <v>398</v>
      </c>
      <c r="AT717" s="217" t="s">
        <v>378</v>
      </c>
      <c r="AU717" s="217" t="s">
        <v>82</v>
      </c>
      <c r="AY717" s="19" t="s">
        <v>136</v>
      </c>
      <c r="BE717" s="218">
        <f>IF(N717="základní",J717,0)</f>
        <v>0</v>
      </c>
      <c r="BF717" s="218">
        <f>IF(N717="snížená",J717,0)</f>
        <v>0</v>
      </c>
      <c r="BG717" s="218">
        <f>IF(N717="zákl. přenesená",J717,0)</f>
        <v>0</v>
      </c>
      <c r="BH717" s="218">
        <f>IF(N717="sníž. přenesená",J717,0)</f>
        <v>0</v>
      </c>
      <c r="BI717" s="218">
        <f>IF(N717="nulová",J717,0)</f>
        <v>0</v>
      </c>
      <c r="BJ717" s="19" t="s">
        <v>80</v>
      </c>
      <c r="BK717" s="218">
        <f>ROUND(I717*H717,2)</f>
        <v>0</v>
      </c>
      <c r="BL717" s="19" t="s">
        <v>234</v>
      </c>
      <c r="BM717" s="217" t="s">
        <v>1037</v>
      </c>
    </row>
    <row r="718" s="14" customFormat="1">
      <c r="A718" s="14"/>
      <c r="B718" s="230"/>
      <c r="C718" s="231"/>
      <c r="D718" s="221" t="s">
        <v>146</v>
      </c>
      <c r="E718" s="232" t="s">
        <v>19</v>
      </c>
      <c r="F718" s="233" t="s">
        <v>1014</v>
      </c>
      <c r="G718" s="231"/>
      <c r="H718" s="234">
        <v>2</v>
      </c>
      <c r="I718" s="235"/>
      <c r="J718" s="231"/>
      <c r="K718" s="231"/>
      <c r="L718" s="236"/>
      <c r="M718" s="237"/>
      <c r="N718" s="238"/>
      <c r="O718" s="238"/>
      <c r="P718" s="238"/>
      <c r="Q718" s="238"/>
      <c r="R718" s="238"/>
      <c r="S718" s="238"/>
      <c r="T718" s="23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0" t="s">
        <v>146</v>
      </c>
      <c r="AU718" s="240" t="s">
        <v>82</v>
      </c>
      <c r="AV718" s="14" t="s">
        <v>82</v>
      </c>
      <c r="AW718" s="14" t="s">
        <v>33</v>
      </c>
      <c r="AX718" s="14" t="s">
        <v>80</v>
      </c>
      <c r="AY718" s="240" t="s">
        <v>136</v>
      </c>
    </row>
    <row r="719" s="13" customFormat="1">
      <c r="A719" s="13"/>
      <c r="B719" s="219"/>
      <c r="C719" s="220"/>
      <c r="D719" s="221" t="s">
        <v>146</v>
      </c>
      <c r="E719" s="222" t="s">
        <v>19</v>
      </c>
      <c r="F719" s="223" t="s">
        <v>1015</v>
      </c>
      <c r="G719" s="220"/>
      <c r="H719" s="222" t="s">
        <v>19</v>
      </c>
      <c r="I719" s="224"/>
      <c r="J719" s="220"/>
      <c r="K719" s="220"/>
      <c r="L719" s="225"/>
      <c r="M719" s="226"/>
      <c r="N719" s="227"/>
      <c r="O719" s="227"/>
      <c r="P719" s="227"/>
      <c r="Q719" s="227"/>
      <c r="R719" s="227"/>
      <c r="S719" s="227"/>
      <c r="T719" s="22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29" t="s">
        <v>146</v>
      </c>
      <c r="AU719" s="229" t="s">
        <v>82</v>
      </c>
      <c r="AV719" s="13" t="s">
        <v>80</v>
      </c>
      <c r="AW719" s="13" t="s">
        <v>33</v>
      </c>
      <c r="AX719" s="13" t="s">
        <v>72</v>
      </c>
      <c r="AY719" s="229" t="s">
        <v>136</v>
      </c>
    </row>
    <row r="720" s="13" customFormat="1">
      <c r="A720" s="13"/>
      <c r="B720" s="219"/>
      <c r="C720" s="220"/>
      <c r="D720" s="221" t="s">
        <v>146</v>
      </c>
      <c r="E720" s="222" t="s">
        <v>19</v>
      </c>
      <c r="F720" s="223" t="s">
        <v>1016</v>
      </c>
      <c r="G720" s="220"/>
      <c r="H720" s="222" t="s">
        <v>19</v>
      </c>
      <c r="I720" s="224"/>
      <c r="J720" s="220"/>
      <c r="K720" s="220"/>
      <c r="L720" s="225"/>
      <c r="M720" s="226"/>
      <c r="N720" s="227"/>
      <c r="O720" s="227"/>
      <c r="P720" s="227"/>
      <c r="Q720" s="227"/>
      <c r="R720" s="227"/>
      <c r="S720" s="227"/>
      <c r="T720" s="22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29" t="s">
        <v>146</v>
      </c>
      <c r="AU720" s="229" t="s">
        <v>82</v>
      </c>
      <c r="AV720" s="13" t="s">
        <v>80</v>
      </c>
      <c r="AW720" s="13" t="s">
        <v>33</v>
      </c>
      <c r="AX720" s="13" t="s">
        <v>72</v>
      </c>
      <c r="AY720" s="229" t="s">
        <v>136</v>
      </c>
    </row>
    <row r="721" s="2" customFormat="1" ht="24.15" customHeight="1">
      <c r="A721" s="40"/>
      <c r="B721" s="41"/>
      <c r="C721" s="263" t="s">
        <v>1038</v>
      </c>
      <c r="D721" s="263" t="s">
        <v>378</v>
      </c>
      <c r="E721" s="264" t="s">
        <v>1039</v>
      </c>
      <c r="F721" s="265" t="s">
        <v>1040</v>
      </c>
      <c r="G721" s="266" t="s">
        <v>392</v>
      </c>
      <c r="H721" s="267">
        <v>4</v>
      </c>
      <c r="I721" s="268"/>
      <c r="J721" s="269">
        <f>ROUND(I721*H721,2)</f>
        <v>0</v>
      </c>
      <c r="K721" s="265" t="s">
        <v>336</v>
      </c>
      <c r="L721" s="270"/>
      <c r="M721" s="271" t="s">
        <v>19</v>
      </c>
      <c r="N721" s="272" t="s">
        <v>43</v>
      </c>
      <c r="O721" s="86"/>
      <c r="P721" s="215">
        <f>O721*H721</f>
        <v>0</v>
      </c>
      <c r="Q721" s="215">
        <v>0.046699999999999998</v>
      </c>
      <c r="R721" s="215">
        <f>Q721*H721</f>
        <v>0.18679999999999999</v>
      </c>
      <c r="S721" s="215">
        <v>0</v>
      </c>
      <c r="T721" s="216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17" t="s">
        <v>398</v>
      </c>
      <c r="AT721" s="217" t="s">
        <v>378</v>
      </c>
      <c r="AU721" s="217" t="s">
        <v>82</v>
      </c>
      <c r="AY721" s="19" t="s">
        <v>136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19" t="s">
        <v>80</v>
      </c>
      <c r="BK721" s="218">
        <f>ROUND(I721*H721,2)</f>
        <v>0</v>
      </c>
      <c r="BL721" s="19" t="s">
        <v>234</v>
      </c>
      <c r="BM721" s="217" t="s">
        <v>1041</v>
      </c>
    </row>
    <row r="722" s="14" customFormat="1">
      <c r="A722" s="14"/>
      <c r="B722" s="230"/>
      <c r="C722" s="231"/>
      <c r="D722" s="221" t="s">
        <v>146</v>
      </c>
      <c r="E722" s="232" t="s">
        <v>19</v>
      </c>
      <c r="F722" s="233" t="s">
        <v>1042</v>
      </c>
      <c r="G722" s="231"/>
      <c r="H722" s="234">
        <v>4</v>
      </c>
      <c r="I722" s="235"/>
      <c r="J722" s="231"/>
      <c r="K722" s="231"/>
      <c r="L722" s="236"/>
      <c r="M722" s="237"/>
      <c r="N722" s="238"/>
      <c r="O722" s="238"/>
      <c r="P722" s="238"/>
      <c r="Q722" s="238"/>
      <c r="R722" s="238"/>
      <c r="S722" s="238"/>
      <c r="T722" s="23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0" t="s">
        <v>146</v>
      </c>
      <c r="AU722" s="240" t="s">
        <v>82</v>
      </c>
      <c r="AV722" s="14" t="s">
        <v>82</v>
      </c>
      <c r="AW722" s="14" t="s">
        <v>33</v>
      </c>
      <c r="AX722" s="14" t="s">
        <v>80</v>
      </c>
      <c r="AY722" s="240" t="s">
        <v>136</v>
      </c>
    </row>
    <row r="723" s="13" customFormat="1">
      <c r="A723" s="13"/>
      <c r="B723" s="219"/>
      <c r="C723" s="220"/>
      <c r="D723" s="221" t="s">
        <v>146</v>
      </c>
      <c r="E723" s="222" t="s">
        <v>19</v>
      </c>
      <c r="F723" s="223" t="s">
        <v>1015</v>
      </c>
      <c r="G723" s="220"/>
      <c r="H723" s="222" t="s">
        <v>19</v>
      </c>
      <c r="I723" s="224"/>
      <c r="J723" s="220"/>
      <c r="K723" s="220"/>
      <c r="L723" s="225"/>
      <c r="M723" s="226"/>
      <c r="N723" s="227"/>
      <c r="O723" s="227"/>
      <c r="P723" s="227"/>
      <c r="Q723" s="227"/>
      <c r="R723" s="227"/>
      <c r="S723" s="227"/>
      <c r="T723" s="22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29" t="s">
        <v>146</v>
      </c>
      <c r="AU723" s="229" t="s">
        <v>82</v>
      </c>
      <c r="AV723" s="13" t="s">
        <v>80</v>
      </c>
      <c r="AW723" s="13" t="s">
        <v>33</v>
      </c>
      <c r="AX723" s="13" t="s">
        <v>72</v>
      </c>
      <c r="AY723" s="229" t="s">
        <v>136</v>
      </c>
    </row>
    <row r="724" s="13" customFormat="1">
      <c r="A724" s="13"/>
      <c r="B724" s="219"/>
      <c r="C724" s="220"/>
      <c r="D724" s="221" t="s">
        <v>146</v>
      </c>
      <c r="E724" s="222" t="s">
        <v>19</v>
      </c>
      <c r="F724" s="223" t="s">
        <v>1016</v>
      </c>
      <c r="G724" s="220"/>
      <c r="H724" s="222" t="s">
        <v>19</v>
      </c>
      <c r="I724" s="224"/>
      <c r="J724" s="220"/>
      <c r="K724" s="220"/>
      <c r="L724" s="225"/>
      <c r="M724" s="226"/>
      <c r="N724" s="227"/>
      <c r="O724" s="227"/>
      <c r="P724" s="227"/>
      <c r="Q724" s="227"/>
      <c r="R724" s="227"/>
      <c r="S724" s="227"/>
      <c r="T724" s="228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29" t="s">
        <v>146</v>
      </c>
      <c r="AU724" s="229" t="s">
        <v>82</v>
      </c>
      <c r="AV724" s="13" t="s">
        <v>80</v>
      </c>
      <c r="AW724" s="13" t="s">
        <v>33</v>
      </c>
      <c r="AX724" s="13" t="s">
        <v>72</v>
      </c>
      <c r="AY724" s="229" t="s">
        <v>136</v>
      </c>
    </row>
    <row r="725" s="2" customFormat="1" ht="37.8" customHeight="1">
      <c r="A725" s="40"/>
      <c r="B725" s="41"/>
      <c r="C725" s="206" t="s">
        <v>1043</v>
      </c>
      <c r="D725" s="206" t="s">
        <v>139</v>
      </c>
      <c r="E725" s="207" t="s">
        <v>1044</v>
      </c>
      <c r="F725" s="208" t="s">
        <v>1045</v>
      </c>
      <c r="G725" s="209" t="s">
        <v>154</v>
      </c>
      <c r="H725" s="210">
        <v>153.90000000000001</v>
      </c>
      <c r="I725" s="211"/>
      <c r="J725" s="212">
        <f>ROUND(I725*H725,2)</f>
        <v>0</v>
      </c>
      <c r="K725" s="208" t="s">
        <v>143</v>
      </c>
      <c r="L725" s="46"/>
      <c r="M725" s="213" t="s">
        <v>19</v>
      </c>
      <c r="N725" s="214" t="s">
        <v>43</v>
      </c>
      <c r="O725" s="86"/>
      <c r="P725" s="215">
        <f>O725*H725</f>
        <v>0</v>
      </c>
      <c r="Q725" s="215">
        <v>0.00025000000000000001</v>
      </c>
      <c r="R725" s="215">
        <f>Q725*H725</f>
        <v>0.038475000000000002</v>
      </c>
      <c r="S725" s="215">
        <v>0</v>
      </c>
      <c r="T725" s="216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17" t="s">
        <v>234</v>
      </c>
      <c r="AT725" s="217" t="s">
        <v>139</v>
      </c>
      <c r="AU725" s="217" t="s">
        <v>82</v>
      </c>
      <c r="AY725" s="19" t="s">
        <v>136</v>
      </c>
      <c r="BE725" s="218">
        <f>IF(N725="základní",J725,0)</f>
        <v>0</v>
      </c>
      <c r="BF725" s="218">
        <f>IF(N725="snížená",J725,0)</f>
        <v>0</v>
      </c>
      <c r="BG725" s="218">
        <f>IF(N725="zákl. přenesená",J725,0)</f>
        <v>0</v>
      </c>
      <c r="BH725" s="218">
        <f>IF(N725="sníž. přenesená",J725,0)</f>
        <v>0</v>
      </c>
      <c r="BI725" s="218">
        <f>IF(N725="nulová",J725,0)</f>
        <v>0</v>
      </c>
      <c r="BJ725" s="19" t="s">
        <v>80</v>
      </c>
      <c r="BK725" s="218">
        <f>ROUND(I725*H725,2)</f>
        <v>0</v>
      </c>
      <c r="BL725" s="19" t="s">
        <v>234</v>
      </c>
      <c r="BM725" s="217" t="s">
        <v>1046</v>
      </c>
    </row>
    <row r="726" s="13" customFormat="1">
      <c r="A726" s="13"/>
      <c r="B726" s="219"/>
      <c r="C726" s="220"/>
      <c r="D726" s="221" t="s">
        <v>146</v>
      </c>
      <c r="E726" s="222" t="s">
        <v>19</v>
      </c>
      <c r="F726" s="223" t="s">
        <v>1025</v>
      </c>
      <c r="G726" s="220"/>
      <c r="H726" s="222" t="s">
        <v>19</v>
      </c>
      <c r="I726" s="224"/>
      <c r="J726" s="220"/>
      <c r="K726" s="220"/>
      <c r="L726" s="225"/>
      <c r="M726" s="226"/>
      <c r="N726" s="227"/>
      <c r="O726" s="227"/>
      <c r="P726" s="227"/>
      <c r="Q726" s="227"/>
      <c r="R726" s="227"/>
      <c r="S726" s="227"/>
      <c r="T726" s="22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29" t="s">
        <v>146</v>
      </c>
      <c r="AU726" s="229" t="s">
        <v>82</v>
      </c>
      <c r="AV726" s="13" t="s">
        <v>80</v>
      </c>
      <c r="AW726" s="13" t="s">
        <v>33</v>
      </c>
      <c r="AX726" s="13" t="s">
        <v>72</v>
      </c>
      <c r="AY726" s="229" t="s">
        <v>136</v>
      </c>
    </row>
    <row r="727" s="14" customFormat="1">
      <c r="A727" s="14"/>
      <c r="B727" s="230"/>
      <c r="C727" s="231"/>
      <c r="D727" s="221" t="s">
        <v>146</v>
      </c>
      <c r="E727" s="232" t="s">
        <v>19</v>
      </c>
      <c r="F727" s="233" t="s">
        <v>1047</v>
      </c>
      <c r="G727" s="231"/>
      <c r="H727" s="234">
        <v>146.20500000000001</v>
      </c>
      <c r="I727" s="235"/>
      <c r="J727" s="231"/>
      <c r="K727" s="231"/>
      <c r="L727" s="236"/>
      <c r="M727" s="237"/>
      <c r="N727" s="238"/>
      <c r="O727" s="238"/>
      <c r="P727" s="238"/>
      <c r="Q727" s="238"/>
      <c r="R727" s="238"/>
      <c r="S727" s="238"/>
      <c r="T727" s="23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0" t="s">
        <v>146</v>
      </c>
      <c r="AU727" s="240" t="s">
        <v>82</v>
      </c>
      <c r="AV727" s="14" t="s">
        <v>82</v>
      </c>
      <c r="AW727" s="14" t="s">
        <v>33</v>
      </c>
      <c r="AX727" s="14" t="s">
        <v>72</v>
      </c>
      <c r="AY727" s="240" t="s">
        <v>136</v>
      </c>
    </row>
    <row r="728" s="14" customFormat="1">
      <c r="A728" s="14"/>
      <c r="B728" s="230"/>
      <c r="C728" s="231"/>
      <c r="D728" s="221" t="s">
        <v>146</v>
      </c>
      <c r="E728" s="232" t="s">
        <v>19</v>
      </c>
      <c r="F728" s="233" t="s">
        <v>1048</v>
      </c>
      <c r="G728" s="231"/>
      <c r="H728" s="234">
        <v>7.6950000000000003</v>
      </c>
      <c r="I728" s="235"/>
      <c r="J728" s="231"/>
      <c r="K728" s="231"/>
      <c r="L728" s="236"/>
      <c r="M728" s="237"/>
      <c r="N728" s="238"/>
      <c r="O728" s="238"/>
      <c r="P728" s="238"/>
      <c r="Q728" s="238"/>
      <c r="R728" s="238"/>
      <c r="S728" s="238"/>
      <c r="T728" s="23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0" t="s">
        <v>146</v>
      </c>
      <c r="AU728" s="240" t="s">
        <v>82</v>
      </c>
      <c r="AV728" s="14" t="s">
        <v>82</v>
      </c>
      <c r="AW728" s="14" t="s">
        <v>33</v>
      </c>
      <c r="AX728" s="14" t="s">
        <v>72</v>
      </c>
      <c r="AY728" s="240" t="s">
        <v>136</v>
      </c>
    </row>
    <row r="729" s="15" customFormat="1">
      <c r="A729" s="15"/>
      <c r="B729" s="241"/>
      <c r="C729" s="242"/>
      <c r="D729" s="221" t="s">
        <v>146</v>
      </c>
      <c r="E729" s="243" t="s">
        <v>19</v>
      </c>
      <c r="F729" s="244" t="s">
        <v>151</v>
      </c>
      <c r="G729" s="242"/>
      <c r="H729" s="245">
        <v>153.90000000000001</v>
      </c>
      <c r="I729" s="246"/>
      <c r="J729" s="242"/>
      <c r="K729" s="242"/>
      <c r="L729" s="247"/>
      <c r="M729" s="248"/>
      <c r="N729" s="249"/>
      <c r="O729" s="249"/>
      <c r="P729" s="249"/>
      <c r="Q729" s="249"/>
      <c r="R729" s="249"/>
      <c r="S729" s="249"/>
      <c r="T729" s="250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51" t="s">
        <v>146</v>
      </c>
      <c r="AU729" s="251" t="s">
        <v>82</v>
      </c>
      <c r="AV729" s="15" t="s">
        <v>144</v>
      </c>
      <c r="AW729" s="15" t="s">
        <v>33</v>
      </c>
      <c r="AX729" s="15" t="s">
        <v>80</v>
      </c>
      <c r="AY729" s="251" t="s">
        <v>136</v>
      </c>
    </row>
    <row r="730" s="2" customFormat="1" ht="24.15" customHeight="1">
      <c r="A730" s="40"/>
      <c r="B730" s="41"/>
      <c r="C730" s="263" t="s">
        <v>1049</v>
      </c>
      <c r="D730" s="263" t="s">
        <v>378</v>
      </c>
      <c r="E730" s="264" t="s">
        <v>1050</v>
      </c>
      <c r="F730" s="265" t="s">
        <v>1051</v>
      </c>
      <c r="G730" s="266" t="s">
        <v>392</v>
      </c>
      <c r="H730" s="267">
        <v>19</v>
      </c>
      <c r="I730" s="268"/>
      <c r="J730" s="269">
        <f>ROUND(I730*H730,2)</f>
        <v>0</v>
      </c>
      <c r="K730" s="265" t="s">
        <v>336</v>
      </c>
      <c r="L730" s="270"/>
      <c r="M730" s="271" t="s">
        <v>19</v>
      </c>
      <c r="N730" s="272" t="s">
        <v>43</v>
      </c>
      <c r="O730" s="86"/>
      <c r="P730" s="215">
        <f>O730*H730</f>
        <v>0</v>
      </c>
      <c r="Q730" s="215">
        <v>0.046699999999999998</v>
      </c>
      <c r="R730" s="215">
        <f>Q730*H730</f>
        <v>0.88729999999999998</v>
      </c>
      <c r="S730" s="215">
        <v>0</v>
      </c>
      <c r="T730" s="216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17" t="s">
        <v>398</v>
      </c>
      <c r="AT730" s="217" t="s">
        <v>378</v>
      </c>
      <c r="AU730" s="217" t="s">
        <v>82</v>
      </c>
      <c r="AY730" s="19" t="s">
        <v>136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19" t="s">
        <v>80</v>
      </c>
      <c r="BK730" s="218">
        <f>ROUND(I730*H730,2)</f>
        <v>0</v>
      </c>
      <c r="BL730" s="19" t="s">
        <v>234</v>
      </c>
      <c r="BM730" s="217" t="s">
        <v>1052</v>
      </c>
    </row>
    <row r="731" s="14" customFormat="1">
      <c r="A731" s="14"/>
      <c r="B731" s="230"/>
      <c r="C731" s="231"/>
      <c r="D731" s="221" t="s">
        <v>146</v>
      </c>
      <c r="E731" s="232" t="s">
        <v>19</v>
      </c>
      <c r="F731" s="233" t="s">
        <v>1053</v>
      </c>
      <c r="G731" s="231"/>
      <c r="H731" s="234">
        <v>19</v>
      </c>
      <c r="I731" s="235"/>
      <c r="J731" s="231"/>
      <c r="K731" s="231"/>
      <c r="L731" s="236"/>
      <c r="M731" s="237"/>
      <c r="N731" s="238"/>
      <c r="O731" s="238"/>
      <c r="P731" s="238"/>
      <c r="Q731" s="238"/>
      <c r="R731" s="238"/>
      <c r="S731" s="238"/>
      <c r="T731" s="23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0" t="s">
        <v>146</v>
      </c>
      <c r="AU731" s="240" t="s">
        <v>82</v>
      </c>
      <c r="AV731" s="14" t="s">
        <v>82</v>
      </c>
      <c r="AW731" s="14" t="s">
        <v>33</v>
      </c>
      <c r="AX731" s="14" t="s">
        <v>80</v>
      </c>
      <c r="AY731" s="240" t="s">
        <v>136</v>
      </c>
    </row>
    <row r="732" s="13" customFormat="1">
      <c r="A732" s="13"/>
      <c r="B732" s="219"/>
      <c r="C732" s="220"/>
      <c r="D732" s="221" t="s">
        <v>146</v>
      </c>
      <c r="E732" s="222" t="s">
        <v>19</v>
      </c>
      <c r="F732" s="223" t="s">
        <v>1015</v>
      </c>
      <c r="G732" s="220"/>
      <c r="H732" s="222" t="s">
        <v>19</v>
      </c>
      <c r="I732" s="224"/>
      <c r="J732" s="220"/>
      <c r="K732" s="220"/>
      <c r="L732" s="225"/>
      <c r="M732" s="226"/>
      <c r="N732" s="227"/>
      <c r="O732" s="227"/>
      <c r="P732" s="227"/>
      <c r="Q732" s="227"/>
      <c r="R732" s="227"/>
      <c r="S732" s="227"/>
      <c r="T732" s="22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29" t="s">
        <v>146</v>
      </c>
      <c r="AU732" s="229" t="s">
        <v>82</v>
      </c>
      <c r="AV732" s="13" t="s">
        <v>80</v>
      </c>
      <c r="AW732" s="13" t="s">
        <v>33</v>
      </c>
      <c r="AX732" s="13" t="s">
        <v>72</v>
      </c>
      <c r="AY732" s="229" t="s">
        <v>136</v>
      </c>
    </row>
    <row r="733" s="13" customFormat="1">
      <c r="A733" s="13"/>
      <c r="B733" s="219"/>
      <c r="C733" s="220"/>
      <c r="D733" s="221" t="s">
        <v>146</v>
      </c>
      <c r="E733" s="222" t="s">
        <v>19</v>
      </c>
      <c r="F733" s="223" t="s">
        <v>1016</v>
      </c>
      <c r="G733" s="220"/>
      <c r="H733" s="222" t="s">
        <v>19</v>
      </c>
      <c r="I733" s="224"/>
      <c r="J733" s="220"/>
      <c r="K733" s="220"/>
      <c r="L733" s="225"/>
      <c r="M733" s="226"/>
      <c r="N733" s="227"/>
      <c r="O733" s="227"/>
      <c r="P733" s="227"/>
      <c r="Q733" s="227"/>
      <c r="R733" s="227"/>
      <c r="S733" s="227"/>
      <c r="T733" s="22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29" t="s">
        <v>146</v>
      </c>
      <c r="AU733" s="229" t="s">
        <v>82</v>
      </c>
      <c r="AV733" s="13" t="s">
        <v>80</v>
      </c>
      <c r="AW733" s="13" t="s">
        <v>33</v>
      </c>
      <c r="AX733" s="13" t="s">
        <v>72</v>
      </c>
      <c r="AY733" s="229" t="s">
        <v>136</v>
      </c>
    </row>
    <row r="734" s="2" customFormat="1" ht="24.15" customHeight="1">
      <c r="A734" s="40"/>
      <c r="B734" s="41"/>
      <c r="C734" s="263" t="s">
        <v>1054</v>
      </c>
      <c r="D734" s="263" t="s">
        <v>378</v>
      </c>
      <c r="E734" s="264" t="s">
        <v>1055</v>
      </c>
      <c r="F734" s="265" t="s">
        <v>1056</v>
      </c>
      <c r="G734" s="266" t="s">
        <v>392</v>
      </c>
      <c r="H734" s="267">
        <v>1</v>
      </c>
      <c r="I734" s="268"/>
      <c r="J734" s="269">
        <f>ROUND(I734*H734,2)</f>
        <v>0</v>
      </c>
      <c r="K734" s="265" t="s">
        <v>336</v>
      </c>
      <c r="L734" s="270"/>
      <c r="M734" s="271" t="s">
        <v>19</v>
      </c>
      <c r="N734" s="272" t="s">
        <v>43</v>
      </c>
      <c r="O734" s="86"/>
      <c r="P734" s="215">
        <f>O734*H734</f>
        <v>0</v>
      </c>
      <c r="Q734" s="215">
        <v>0.046699999999999998</v>
      </c>
      <c r="R734" s="215">
        <f>Q734*H734</f>
        <v>0.046699999999999998</v>
      </c>
      <c r="S734" s="215">
        <v>0</v>
      </c>
      <c r="T734" s="216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7" t="s">
        <v>398</v>
      </c>
      <c r="AT734" s="217" t="s">
        <v>378</v>
      </c>
      <c r="AU734" s="217" t="s">
        <v>82</v>
      </c>
      <c r="AY734" s="19" t="s">
        <v>136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19" t="s">
        <v>80</v>
      </c>
      <c r="BK734" s="218">
        <f>ROUND(I734*H734,2)</f>
        <v>0</v>
      </c>
      <c r="BL734" s="19" t="s">
        <v>234</v>
      </c>
      <c r="BM734" s="217" t="s">
        <v>1057</v>
      </c>
    </row>
    <row r="735" s="14" customFormat="1">
      <c r="A735" s="14"/>
      <c r="B735" s="230"/>
      <c r="C735" s="231"/>
      <c r="D735" s="221" t="s">
        <v>146</v>
      </c>
      <c r="E735" s="232" t="s">
        <v>19</v>
      </c>
      <c r="F735" s="233" t="s">
        <v>1058</v>
      </c>
      <c r="G735" s="231"/>
      <c r="H735" s="234">
        <v>1</v>
      </c>
      <c r="I735" s="235"/>
      <c r="J735" s="231"/>
      <c r="K735" s="231"/>
      <c r="L735" s="236"/>
      <c r="M735" s="237"/>
      <c r="N735" s="238"/>
      <c r="O735" s="238"/>
      <c r="P735" s="238"/>
      <c r="Q735" s="238"/>
      <c r="R735" s="238"/>
      <c r="S735" s="238"/>
      <c r="T735" s="23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0" t="s">
        <v>146</v>
      </c>
      <c r="AU735" s="240" t="s">
        <v>82</v>
      </c>
      <c r="AV735" s="14" t="s">
        <v>82</v>
      </c>
      <c r="AW735" s="14" t="s">
        <v>33</v>
      </c>
      <c r="AX735" s="14" t="s">
        <v>80</v>
      </c>
      <c r="AY735" s="240" t="s">
        <v>136</v>
      </c>
    </row>
    <row r="736" s="13" customFormat="1">
      <c r="A736" s="13"/>
      <c r="B736" s="219"/>
      <c r="C736" s="220"/>
      <c r="D736" s="221" t="s">
        <v>146</v>
      </c>
      <c r="E736" s="222" t="s">
        <v>19</v>
      </c>
      <c r="F736" s="223" t="s">
        <v>1015</v>
      </c>
      <c r="G736" s="220"/>
      <c r="H736" s="222" t="s">
        <v>19</v>
      </c>
      <c r="I736" s="224"/>
      <c r="J736" s="220"/>
      <c r="K736" s="220"/>
      <c r="L736" s="225"/>
      <c r="M736" s="226"/>
      <c r="N736" s="227"/>
      <c r="O736" s="227"/>
      <c r="P736" s="227"/>
      <c r="Q736" s="227"/>
      <c r="R736" s="227"/>
      <c r="S736" s="227"/>
      <c r="T736" s="22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29" t="s">
        <v>146</v>
      </c>
      <c r="AU736" s="229" t="s">
        <v>82</v>
      </c>
      <c r="AV736" s="13" t="s">
        <v>80</v>
      </c>
      <c r="AW736" s="13" t="s">
        <v>33</v>
      </c>
      <c r="AX736" s="13" t="s">
        <v>72</v>
      </c>
      <c r="AY736" s="229" t="s">
        <v>136</v>
      </c>
    </row>
    <row r="737" s="13" customFormat="1">
      <c r="A737" s="13"/>
      <c r="B737" s="219"/>
      <c r="C737" s="220"/>
      <c r="D737" s="221" t="s">
        <v>146</v>
      </c>
      <c r="E737" s="222" t="s">
        <v>19</v>
      </c>
      <c r="F737" s="223" t="s">
        <v>1016</v>
      </c>
      <c r="G737" s="220"/>
      <c r="H737" s="222" t="s">
        <v>19</v>
      </c>
      <c r="I737" s="224"/>
      <c r="J737" s="220"/>
      <c r="K737" s="220"/>
      <c r="L737" s="225"/>
      <c r="M737" s="226"/>
      <c r="N737" s="227"/>
      <c r="O737" s="227"/>
      <c r="P737" s="227"/>
      <c r="Q737" s="227"/>
      <c r="R737" s="227"/>
      <c r="S737" s="227"/>
      <c r="T737" s="22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29" t="s">
        <v>146</v>
      </c>
      <c r="AU737" s="229" t="s">
        <v>82</v>
      </c>
      <c r="AV737" s="13" t="s">
        <v>80</v>
      </c>
      <c r="AW737" s="13" t="s">
        <v>33</v>
      </c>
      <c r="AX737" s="13" t="s">
        <v>72</v>
      </c>
      <c r="AY737" s="229" t="s">
        <v>136</v>
      </c>
    </row>
    <row r="738" s="2" customFormat="1" ht="37.8" customHeight="1">
      <c r="A738" s="40"/>
      <c r="B738" s="41"/>
      <c r="C738" s="206" t="s">
        <v>1059</v>
      </c>
      <c r="D738" s="206" t="s">
        <v>139</v>
      </c>
      <c r="E738" s="207" t="s">
        <v>1060</v>
      </c>
      <c r="F738" s="208" t="s">
        <v>1061</v>
      </c>
      <c r="G738" s="209" t="s">
        <v>392</v>
      </c>
      <c r="H738" s="210">
        <v>6</v>
      </c>
      <c r="I738" s="211"/>
      <c r="J738" s="212">
        <f>ROUND(I738*H738,2)</f>
        <v>0</v>
      </c>
      <c r="K738" s="208" t="s">
        <v>143</v>
      </c>
      <c r="L738" s="46"/>
      <c r="M738" s="213" t="s">
        <v>19</v>
      </c>
      <c r="N738" s="214" t="s">
        <v>43</v>
      </c>
      <c r="O738" s="86"/>
      <c r="P738" s="215">
        <f>O738*H738</f>
        <v>0</v>
      </c>
      <c r="Q738" s="215">
        <v>0.00025000000000000001</v>
      </c>
      <c r="R738" s="215">
        <f>Q738*H738</f>
        <v>0.0015</v>
      </c>
      <c r="S738" s="215">
        <v>0</v>
      </c>
      <c r="T738" s="216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17" t="s">
        <v>234</v>
      </c>
      <c r="AT738" s="217" t="s">
        <v>139</v>
      </c>
      <c r="AU738" s="217" t="s">
        <v>82</v>
      </c>
      <c r="AY738" s="19" t="s">
        <v>136</v>
      </c>
      <c r="BE738" s="218">
        <f>IF(N738="základní",J738,0)</f>
        <v>0</v>
      </c>
      <c r="BF738" s="218">
        <f>IF(N738="snížená",J738,0)</f>
        <v>0</v>
      </c>
      <c r="BG738" s="218">
        <f>IF(N738="zákl. přenesená",J738,0)</f>
        <v>0</v>
      </c>
      <c r="BH738" s="218">
        <f>IF(N738="sníž. přenesená",J738,0)</f>
        <v>0</v>
      </c>
      <c r="BI738" s="218">
        <f>IF(N738="nulová",J738,0)</f>
        <v>0</v>
      </c>
      <c r="BJ738" s="19" t="s">
        <v>80</v>
      </c>
      <c r="BK738" s="218">
        <f>ROUND(I738*H738,2)</f>
        <v>0</v>
      </c>
      <c r="BL738" s="19" t="s">
        <v>234</v>
      </c>
      <c r="BM738" s="217" t="s">
        <v>1062</v>
      </c>
    </row>
    <row r="739" s="14" customFormat="1">
      <c r="A739" s="14"/>
      <c r="B739" s="230"/>
      <c r="C739" s="231"/>
      <c r="D739" s="221" t="s">
        <v>146</v>
      </c>
      <c r="E739" s="232" t="s">
        <v>19</v>
      </c>
      <c r="F739" s="233" t="s">
        <v>1063</v>
      </c>
      <c r="G739" s="231"/>
      <c r="H739" s="234">
        <v>6</v>
      </c>
      <c r="I739" s="235"/>
      <c r="J739" s="231"/>
      <c r="K739" s="231"/>
      <c r="L739" s="236"/>
      <c r="M739" s="237"/>
      <c r="N739" s="238"/>
      <c r="O739" s="238"/>
      <c r="P739" s="238"/>
      <c r="Q739" s="238"/>
      <c r="R739" s="238"/>
      <c r="S739" s="238"/>
      <c r="T739" s="23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0" t="s">
        <v>146</v>
      </c>
      <c r="AU739" s="240" t="s">
        <v>82</v>
      </c>
      <c r="AV739" s="14" t="s">
        <v>82</v>
      </c>
      <c r="AW739" s="14" t="s">
        <v>33</v>
      </c>
      <c r="AX739" s="14" t="s">
        <v>80</v>
      </c>
      <c r="AY739" s="240" t="s">
        <v>136</v>
      </c>
    </row>
    <row r="740" s="2" customFormat="1" ht="24.15" customHeight="1">
      <c r="A740" s="40"/>
      <c r="B740" s="41"/>
      <c r="C740" s="263" t="s">
        <v>1064</v>
      </c>
      <c r="D740" s="263" t="s">
        <v>378</v>
      </c>
      <c r="E740" s="264" t="s">
        <v>1065</v>
      </c>
      <c r="F740" s="265" t="s">
        <v>1066</v>
      </c>
      <c r="G740" s="266" t="s">
        <v>392</v>
      </c>
      <c r="H740" s="267">
        <v>4</v>
      </c>
      <c r="I740" s="268"/>
      <c r="J740" s="269">
        <f>ROUND(I740*H740,2)</f>
        <v>0</v>
      </c>
      <c r="K740" s="265" t="s">
        <v>336</v>
      </c>
      <c r="L740" s="270"/>
      <c r="M740" s="271" t="s">
        <v>19</v>
      </c>
      <c r="N740" s="272" t="s">
        <v>43</v>
      </c>
      <c r="O740" s="86"/>
      <c r="P740" s="215">
        <f>O740*H740</f>
        <v>0</v>
      </c>
      <c r="Q740" s="215">
        <v>0.018700000000000001</v>
      </c>
      <c r="R740" s="215">
        <f>Q740*H740</f>
        <v>0.074800000000000005</v>
      </c>
      <c r="S740" s="215">
        <v>0</v>
      </c>
      <c r="T740" s="216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17" t="s">
        <v>398</v>
      </c>
      <c r="AT740" s="217" t="s">
        <v>378</v>
      </c>
      <c r="AU740" s="217" t="s">
        <v>82</v>
      </c>
      <c r="AY740" s="19" t="s">
        <v>136</v>
      </c>
      <c r="BE740" s="218">
        <f>IF(N740="základní",J740,0)</f>
        <v>0</v>
      </c>
      <c r="BF740" s="218">
        <f>IF(N740="snížená",J740,0)</f>
        <v>0</v>
      </c>
      <c r="BG740" s="218">
        <f>IF(N740="zákl. přenesená",J740,0)</f>
        <v>0</v>
      </c>
      <c r="BH740" s="218">
        <f>IF(N740="sníž. přenesená",J740,0)</f>
        <v>0</v>
      </c>
      <c r="BI740" s="218">
        <f>IF(N740="nulová",J740,0)</f>
        <v>0</v>
      </c>
      <c r="BJ740" s="19" t="s">
        <v>80</v>
      </c>
      <c r="BK740" s="218">
        <f>ROUND(I740*H740,2)</f>
        <v>0</v>
      </c>
      <c r="BL740" s="19" t="s">
        <v>234</v>
      </c>
      <c r="BM740" s="217" t="s">
        <v>1067</v>
      </c>
    </row>
    <row r="741" s="14" customFormat="1">
      <c r="A741" s="14"/>
      <c r="B741" s="230"/>
      <c r="C741" s="231"/>
      <c r="D741" s="221" t="s">
        <v>146</v>
      </c>
      <c r="E741" s="232" t="s">
        <v>19</v>
      </c>
      <c r="F741" s="233" t="s">
        <v>1068</v>
      </c>
      <c r="G741" s="231"/>
      <c r="H741" s="234">
        <v>4</v>
      </c>
      <c r="I741" s="235"/>
      <c r="J741" s="231"/>
      <c r="K741" s="231"/>
      <c r="L741" s="236"/>
      <c r="M741" s="237"/>
      <c r="N741" s="238"/>
      <c r="O741" s="238"/>
      <c r="P741" s="238"/>
      <c r="Q741" s="238"/>
      <c r="R741" s="238"/>
      <c r="S741" s="238"/>
      <c r="T741" s="23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0" t="s">
        <v>146</v>
      </c>
      <c r="AU741" s="240" t="s">
        <v>82</v>
      </c>
      <c r="AV741" s="14" t="s">
        <v>82</v>
      </c>
      <c r="AW741" s="14" t="s">
        <v>33</v>
      </c>
      <c r="AX741" s="14" t="s">
        <v>80</v>
      </c>
      <c r="AY741" s="240" t="s">
        <v>136</v>
      </c>
    </row>
    <row r="742" s="13" customFormat="1">
      <c r="A742" s="13"/>
      <c r="B742" s="219"/>
      <c r="C742" s="220"/>
      <c r="D742" s="221" t="s">
        <v>146</v>
      </c>
      <c r="E742" s="222" t="s">
        <v>19</v>
      </c>
      <c r="F742" s="223" t="s">
        <v>1015</v>
      </c>
      <c r="G742" s="220"/>
      <c r="H742" s="222" t="s">
        <v>19</v>
      </c>
      <c r="I742" s="224"/>
      <c r="J742" s="220"/>
      <c r="K742" s="220"/>
      <c r="L742" s="225"/>
      <c r="M742" s="226"/>
      <c r="N742" s="227"/>
      <c r="O742" s="227"/>
      <c r="P742" s="227"/>
      <c r="Q742" s="227"/>
      <c r="R742" s="227"/>
      <c r="S742" s="227"/>
      <c r="T742" s="22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29" t="s">
        <v>146</v>
      </c>
      <c r="AU742" s="229" t="s">
        <v>82</v>
      </c>
      <c r="AV742" s="13" t="s">
        <v>80</v>
      </c>
      <c r="AW742" s="13" t="s">
        <v>33</v>
      </c>
      <c r="AX742" s="13" t="s">
        <v>72</v>
      </c>
      <c r="AY742" s="229" t="s">
        <v>136</v>
      </c>
    </row>
    <row r="743" s="13" customFormat="1">
      <c r="A743" s="13"/>
      <c r="B743" s="219"/>
      <c r="C743" s="220"/>
      <c r="D743" s="221" t="s">
        <v>146</v>
      </c>
      <c r="E743" s="222" t="s">
        <v>19</v>
      </c>
      <c r="F743" s="223" t="s">
        <v>1016</v>
      </c>
      <c r="G743" s="220"/>
      <c r="H743" s="222" t="s">
        <v>19</v>
      </c>
      <c r="I743" s="224"/>
      <c r="J743" s="220"/>
      <c r="K743" s="220"/>
      <c r="L743" s="225"/>
      <c r="M743" s="226"/>
      <c r="N743" s="227"/>
      <c r="O743" s="227"/>
      <c r="P743" s="227"/>
      <c r="Q743" s="227"/>
      <c r="R743" s="227"/>
      <c r="S743" s="227"/>
      <c r="T743" s="22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29" t="s">
        <v>146</v>
      </c>
      <c r="AU743" s="229" t="s">
        <v>82</v>
      </c>
      <c r="AV743" s="13" t="s">
        <v>80</v>
      </c>
      <c r="AW743" s="13" t="s">
        <v>33</v>
      </c>
      <c r="AX743" s="13" t="s">
        <v>72</v>
      </c>
      <c r="AY743" s="229" t="s">
        <v>136</v>
      </c>
    </row>
    <row r="744" s="2" customFormat="1" ht="24.15" customHeight="1">
      <c r="A744" s="40"/>
      <c r="B744" s="41"/>
      <c r="C744" s="263" t="s">
        <v>1069</v>
      </c>
      <c r="D744" s="263" t="s">
        <v>378</v>
      </c>
      <c r="E744" s="264" t="s">
        <v>1070</v>
      </c>
      <c r="F744" s="265" t="s">
        <v>1071</v>
      </c>
      <c r="G744" s="266" t="s">
        <v>392</v>
      </c>
      <c r="H744" s="267">
        <v>1</v>
      </c>
      <c r="I744" s="268"/>
      <c r="J744" s="269">
        <f>ROUND(I744*H744,2)</f>
        <v>0</v>
      </c>
      <c r="K744" s="265" t="s">
        <v>336</v>
      </c>
      <c r="L744" s="270"/>
      <c r="M744" s="271" t="s">
        <v>19</v>
      </c>
      <c r="N744" s="272" t="s">
        <v>43</v>
      </c>
      <c r="O744" s="86"/>
      <c r="P744" s="215">
        <f>O744*H744</f>
        <v>0</v>
      </c>
      <c r="Q744" s="215">
        <v>0.018700000000000001</v>
      </c>
      <c r="R744" s="215">
        <f>Q744*H744</f>
        <v>0.018700000000000001</v>
      </c>
      <c r="S744" s="215">
        <v>0</v>
      </c>
      <c r="T744" s="216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17" t="s">
        <v>398</v>
      </c>
      <c r="AT744" s="217" t="s">
        <v>378</v>
      </c>
      <c r="AU744" s="217" t="s">
        <v>82</v>
      </c>
      <c r="AY744" s="19" t="s">
        <v>136</v>
      </c>
      <c r="BE744" s="218">
        <f>IF(N744="základní",J744,0)</f>
        <v>0</v>
      </c>
      <c r="BF744" s="218">
        <f>IF(N744="snížená",J744,0)</f>
        <v>0</v>
      </c>
      <c r="BG744" s="218">
        <f>IF(N744="zákl. přenesená",J744,0)</f>
        <v>0</v>
      </c>
      <c r="BH744" s="218">
        <f>IF(N744="sníž. přenesená",J744,0)</f>
        <v>0</v>
      </c>
      <c r="BI744" s="218">
        <f>IF(N744="nulová",J744,0)</f>
        <v>0</v>
      </c>
      <c r="BJ744" s="19" t="s">
        <v>80</v>
      </c>
      <c r="BK744" s="218">
        <f>ROUND(I744*H744,2)</f>
        <v>0</v>
      </c>
      <c r="BL744" s="19" t="s">
        <v>234</v>
      </c>
      <c r="BM744" s="217" t="s">
        <v>1072</v>
      </c>
    </row>
    <row r="745" s="14" customFormat="1">
      <c r="A745" s="14"/>
      <c r="B745" s="230"/>
      <c r="C745" s="231"/>
      <c r="D745" s="221" t="s">
        <v>146</v>
      </c>
      <c r="E745" s="232" t="s">
        <v>19</v>
      </c>
      <c r="F745" s="233" t="s">
        <v>1058</v>
      </c>
      <c r="G745" s="231"/>
      <c r="H745" s="234">
        <v>1</v>
      </c>
      <c r="I745" s="235"/>
      <c r="J745" s="231"/>
      <c r="K745" s="231"/>
      <c r="L745" s="236"/>
      <c r="M745" s="237"/>
      <c r="N745" s="238"/>
      <c r="O745" s="238"/>
      <c r="P745" s="238"/>
      <c r="Q745" s="238"/>
      <c r="R745" s="238"/>
      <c r="S745" s="238"/>
      <c r="T745" s="23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0" t="s">
        <v>146</v>
      </c>
      <c r="AU745" s="240" t="s">
        <v>82</v>
      </c>
      <c r="AV745" s="14" t="s">
        <v>82</v>
      </c>
      <c r="AW745" s="14" t="s">
        <v>33</v>
      </c>
      <c r="AX745" s="14" t="s">
        <v>80</v>
      </c>
      <c r="AY745" s="240" t="s">
        <v>136</v>
      </c>
    </row>
    <row r="746" s="13" customFormat="1">
      <c r="A746" s="13"/>
      <c r="B746" s="219"/>
      <c r="C746" s="220"/>
      <c r="D746" s="221" t="s">
        <v>146</v>
      </c>
      <c r="E746" s="222" t="s">
        <v>19</v>
      </c>
      <c r="F746" s="223" t="s">
        <v>1015</v>
      </c>
      <c r="G746" s="220"/>
      <c r="H746" s="222" t="s">
        <v>19</v>
      </c>
      <c r="I746" s="224"/>
      <c r="J746" s="220"/>
      <c r="K746" s="220"/>
      <c r="L746" s="225"/>
      <c r="M746" s="226"/>
      <c r="N746" s="227"/>
      <c r="O746" s="227"/>
      <c r="P746" s="227"/>
      <c r="Q746" s="227"/>
      <c r="R746" s="227"/>
      <c r="S746" s="227"/>
      <c r="T746" s="22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29" t="s">
        <v>146</v>
      </c>
      <c r="AU746" s="229" t="s">
        <v>82</v>
      </c>
      <c r="AV746" s="13" t="s">
        <v>80</v>
      </c>
      <c r="AW746" s="13" t="s">
        <v>33</v>
      </c>
      <c r="AX746" s="13" t="s">
        <v>72</v>
      </c>
      <c r="AY746" s="229" t="s">
        <v>136</v>
      </c>
    </row>
    <row r="747" s="13" customFormat="1">
      <c r="A747" s="13"/>
      <c r="B747" s="219"/>
      <c r="C747" s="220"/>
      <c r="D747" s="221" t="s">
        <v>146</v>
      </c>
      <c r="E747" s="222" t="s">
        <v>19</v>
      </c>
      <c r="F747" s="223" t="s">
        <v>1016</v>
      </c>
      <c r="G747" s="220"/>
      <c r="H747" s="222" t="s">
        <v>19</v>
      </c>
      <c r="I747" s="224"/>
      <c r="J747" s="220"/>
      <c r="K747" s="220"/>
      <c r="L747" s="225"/>
      <c r="M747" s="226"/>
      <c r="N747" s="227"/>
      <c r="O747" s="227"/>
      <c r="P747" s="227"/>
      <c r="Q747" s="227"/>
      <c r="R747" s="227"/>
      <c r="S747" s="227"/>
      <c r="T747" s="22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29" t="s">
        <v>146</v>
      </c>
      <c r="AU747" s="229" t="s">
        <v>82</v>
      </c>
      <c r="AV747" s="13" t="s">
        <v>80</v>
      </c>
      <c r="AW747" s="13" t="s">
        <v>33</v>
      </c>
      <c r="AX747" s="13" t="s">
        <v>72</v>
      </c>
      <c r="AY747" s="229" t="s">
        <v>136</v>
      </c>
    </row>
    <row r="748" s="2" customFormat="1" ht="24.15" customHeight="1">
      <c r="A748" s="40"/>
      <c r="B748" s="41"/>
      <c r="C748" s="263" t="s">
        <v>1073</v>
      </c>
      <c r="D748" s="263" t="s">
        <v>378</v>
      </c>
      <c r="E748" s="264" t="s">
        <v>1074</v>
      </c>
      <c r="F748" s="265" t="s">
        <v>1075</v>
      </c>
      <c r="G748" s="266" t="s">
        <v>392</v>
      </c>
      <c r="H748" s="267">
        <v>1</v>
      </c>
      <c r="I748" s="268"/>
      <c r="J748" s="269">
        <f>ROUND(I748*H748,2)</f>
        <v>0</v>
      </c>
      <c r="K748" s="265" t="s">
        <v>336</v>
      </c>
      <c r="L748" s="270"/>
      <c r="M748" s="271" t="s">
        <v>19</v>
      </c>
      <c r="N748" s="272" t="s">
        <v>43</v>
      </c>
      <c r="O748" s="86"/>
      <c r="P748" s="215">
        <f>O748*H748</f>
        <v>0</v>
      </c>
      <c r="Q748" s="215">
        <v>0.018700000000000001</v>
      </c>
      <c r="R748" s="215">
        <f>Q748*H748</f>
        <v>0.018700000000000001</v>
      </c>
      <c r="S748" s="215">
        <v>0</v>
      </c>
      <c r="T748" s="216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17" t="s">
        <v>398</v>
      </c>
      <c r="AT748" s="217" t="s">
        <v>378</v>
      </c>
      <c r="AU748" s="217" t="s">
        <v>82</v>
      </c>
      <c r="AY748" s="19" t="s">
        <v>136</v>
      </c>
      <c r="BE748" s="218">
        <f>IF(N748="základní",J748,0)</f>
        <v>0</v>
      </c>
      <c r="BF748" s="218">
        <f>IF(N748="snížená",J748,0)</f>
        <v>0</v>
      </c>
      <c r="BG748" s="218">
        <f>IF(N748="zákl. přenesená",J748,0)</f>
        <v>0</v>
      </c>
      <c r="BH748" s="218">
        <f>IF(N748="sníž. přenesená",J748,0)</f>
        <v>0</v>
      </c>
      <c r="BI748" s="218">
        <f>IF(N748="nulová",J748,0)</f>
        <v>0</v>
      </c>
      <c r="BJ748" s="19" t="s">
        <v>80</v>
      </c>
      <c r="BK748" s="218">
        <f>ROUND(I748*H748,2)</f>
        <v>0</v>
      </c>
      <c r="BL748" s="19" t="s">
        <v>234</v>
      </c>
      <c r="BM748" s="217" t="s">
        <v>1076</v>
      </c>
    </row>
    <row r="749" s="14" customFormat="1">
      <c r="A749" s="14"/>
      <c r="B749" s="230"/>
      <c r="C749" s="231"/>
      <c r="D749" s="221" t="s">
        <v>146</v>
      </c>
      <c r="E749" s="232" t="s">
        <v>19</v>
      </c>
      <c r="F749" s="233" t="s">
        <v>1058</v>
      </c>
      <c r="G749" s="231"/>
      <c r="H749" s="234">
        <v>1</v>
      </c>
      <c r="I749" s="235"/>
      <c r="J749" s="231"/>
      <c r="K749" s="231"/>
      <c r="L749" s="236"/>
      <c r="M749" s="237"/>
      <c r="N749" s="238"/>
      <c r="O749" s="238"/>
      <c r="P749" s="238"/>
      <c r="Q749" s="238"/>
      <c r="R749" s="238"/>
      <c r="S749" s="238"/>
      <c r="T749" s="23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0" t="s">
        <v>146</v>
      </c>
      <c r="AU749" s="240" t="s">
        <v>82</v>
      </c>
      <c r="AV749" s="14" t="s">
        <v>82</v>
      </c>
      <c r="AW749" s="14" t="s">
        <v>33</v>
      </c>
      <c r="AX749" s="14" t="s">
        <v>80</v>
      </c>
      <c r="AY749" s="240" t="s">
        <v>136</v>
      </c>
    </row>
    <row r="750" s="13" customFormat="1">
      <c r="A750" s="13"/>
      <c r="B750" s="219"/>
      <c r="C750" s="220"/>
      <c r="D750" s="221" t="s">
        <v>146</v>
      </c>
      <c r="E750" s="222" t="s">
        <v>19</v>
      </c>
      <c r="F750" s="223" t="s">
        <v>1015</v>
      </c>
      <c r="G750" s="220"/>
      <c r="H750" s="222" t="s">
        <v>19</v>
      </c>
      <c r="I750" s="224"/>
      <c r="J750" s="220"/>
      <c r="K750" s="220"/>
      <c r="L750" s="225"/>
      <c r="M750" s="226"/>
      <c r="N750" s="227"/>
      <c r="O750" s="227"/>
      <c r="P750" s="227"/>
      <c r="Q750" s="227"/>
      <c r="R750" s="227"/>
      <c r="S750" s="227"/>
      <c r="T750" s="228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29" t="s">
        <v>146</v>
      </c>
      <c r="AU750" s="229" t="s">
        <v>82</v>
      </c>
      <c r="AV750" s="13" t="s">
        <v>80</v>
      </c>
      <c r="AW750" s="13" t="s">
        <v>33</v>
      </c>
      <c r="AX750" s="13" t="s">
        <v>72</v>
      </c>
      <c r="AY750" s="229" t="s">
        <v>136</v>
      </c>
    </row>
    <row r="751" s="13" customFormat="1">
      <c r="A751" s="13"/>
      <c r="B751" s="219"/>
      <c r="C751" s="220"/>
      <c r="D751" s="221" t="s">
        <v>146</v>
      </c>
      <c r="E751" s="222" t="s">
        <v>19</v>
      </c>
      <c r="F751" s="223" t="s">
        <v>1016</v>
      </c>
      <c r="G751" s="220"/>
      <c r="H751" s="222" t="s">
        <v>19</v>
      </c>
      <c r="I751" s="224"/>
      <c r="J751" s="220"/>
      <c r="K751" s="220"/>
      <c r="L751" s="225"/>
      <c r="M751" s="226"/>
      <c r="N751" s="227"/>
      <c r="O751" s="227"/>
      <c r="P751" s="227"/>
      <c r="Q751" s="227"/>
      <c r="R751" s="227"/>
      <c r="S751" s="227"/>
      <c r="T751" s="228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29" t="s">
        <v>146</v>
      </c>
      <c r="AU751" s="229" t="s">
        <v>82</v>
      </c>
      <c r="AV751" s="13" t="s">
        <v>80</v>
      </c>
      <c r="AW751" s="13" t="s">
        <v>33</v>
      </c>
      <c r="AX751" s="13" t="s">
        <v>72</v>
      </c>
      <c r="AY751" s="229" t="s">
        <v>136</v>
      </c>
    </row>
    <row r="752" s="2" customFormat="1" ht="14.4" customHeight="1">
      <c r="A752" s="40"/>
      <c r="B752" s="41"/>
      <c r="C752" s="206" t="s">
        <v>1077</v>
      </c>
      <c r="D752" s="206" t="s">
        <v>139</v>
      </c>
      <c r="E752" s="207" t="s">
        <v>1078</v>
      </c>
      <c r="F752" s="208" t="s">
        <v>1079</v>
      </c>
      <c r="G752" s="209" t="s">
        <v>989</v>
      </c>
      <c r="H752" s="210">
        <v>13</v>
      </c>
      <c r="I752" s="211"/>
      <c r="J752" s="212">
        <f>ROUND(I752*H752,2)</f>
        <v>0</v>
      </c>
      <c r="K752" s="208" t="s">
        <v>336</v>
      </c>
      <c r="L752" s="46"/>
      <c r="M752" s="213" t="s">
        <v>19</v>
      </c>
      <c r="N752" s="214" t="s">
        <v>43</v>
      </c>
      <c r="O752" s="86"/>
      <c r="P752" s="215">
        <f>O752*H752</f>
        <v>0</v>
      </c>
      <c r="Q752" s="215">
        <v>0</v>
      </c>
      <c r="R752" s="215">
        <f>Q752*H752</f>
        <v>0</v>
      </c>
      <c r="S752" s="215">
        <v>0.030700000000000002</v>
      </c>
      <c r="T752" s="216">
        <f>S752*H752</f>
        <v>0.39910000000000001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17" t="s">
        <v>234</v>
      </c>
      <c r="AT752" s="217" t="s">
        <v>139</v>
      </c>
      <c r="AU752" s="217" t="s">
        <v>82</v>
      </c>
      <c r="AY752" s="19" t="s">
        <v>136</v>
      </c>
      <c r="BE752" s="218">
        <f>IF(N752="základní",J752,0)</f>
        <v>0</v>
      </c>
      <c r="BF752" s="218">
        <f>IF(N752="snížená",J752,0)</f>
        <v>0</v>
      </c>
      <c r="BG752" s="218">
        <f>IF(N752="zákl. přenesená",J752,0)</f>
        <v>0</v>
      </c>
      <c r="BH752" s="218">
        <f>IF(N752="sníž. přenesená",J752,0)</f>
        <v>0</v>
      </c>
      <c r="BI752" s="218">
        <f>IF(N752="nulová",J752,0)</f>
        <v>0</v>
      </c>
      <c r="BJ752" s="19" t="s">
        <v>80</v>
      </c>
      <c r="BK752" s="218">
        <f>ROUND(I752*H752,2)</f>
        <v>0</v>
      </c>
      <c r="BL752" s="19" t="s">
        <v>234</v>
      </c>
      <c r="BM752" s="217" t="s">
        <v>1080</v>
      </c>
    </row>
    <row r="753" s="13" customFormat="1">
      <c r="A753" s="13"/>
      <c r="B753" s="219"/>
      <c r="C753" s="220"/>
      <c r="D753" s="221" t="s">
        <v>146</v>
      </c>
      <c r="E753" s="222" t="s">
        <v>19</v>
      </c>
      <c r="F753" s="223" t="s">
        <v>1081</v>
      </c>
      <c r="G753" s="220"/>
      <c r="H753" s="222" t="s">
        <v>19</v>
      </c>
      <c r="I753" s="224"/>
      <c r="J753" s="220"/>
      <c r="K753" s="220"/>
      <c r="L753" s="225"/>
      <c r="M753" s="226"/>
      <c r="N753" s="227"/>
      <c r="O753" s="227"/>
      <c r="P753" s="227"/>
      <c r="Q753" s="227"/>
      <c r="R753" s="227"/>
      <c r="S753" s="227"/>
      <c r="T753" s="22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29" t="s">
        <v>146</v>
      </c>
      <c r="AU753" s="229" t="s">
        <v>82</v>
      </c>
      <c r="AV753" s="13" t="s">
        <v>80</v>
      </c>
      <c r="AW753" s="13" t="s">
        <v>33</v>
      </c>
      <c r="AX753" s="13" t="s">
        <v>72</v>
      </c>
      <c r="AY753" s="229" t="s">
        <v>136</v>
      </c>
    </row>
    <row r="754" s="14" customFormat="1">
      <c r="A754" s="14"/>
      <c r="B754" s="230"/>
      <c r="C754" s="231"/>
      <c r="D754" s="221" t="s">
        <v>146</v>
      </c>
      <c r="E754" s="232" t="s">
        <v>19</v>
      </c>
      <c r="F754" s="233" t="s">
        <v>1082</v>
      </c>
      <c r="G754" s="231"/>
      <c r="H754" s="234">
        <v>13</v>
      </c>
      <c r="I754" s="235"/>
      <c r="J754" s="231"/>
      <c r="K754" s="231"/>
      <c r="L754" s="236"/>
      <c r="M754" s="237"/>
      <c r="N754" s="238"/>
      <c r="O754" s="238"/>
      <c r="P754" s="238"/>
      <c r="Q754" s="238"/>
      <c r="R754" s="238"/>
      <c r="S754" s="238"/>
      <c r="T754" s="23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0" t="s">
        <v>146</v>
      </c>
      <c r="AU754" s="240" t="s">
        <v>82</v>
      </c>
      <c r="AV754" s="14" t="s">
        <v>82</v>
      </c>
      <c r="AW754" s="14" t="s">
        <v>33</v>
      </c>
      <c r="AX754" s="14" t="s">
        <v>80</v>
      </c>
      <c r="AY754" s="240" t="s">
        <v>136</v>
      </c>
    </row>
    <row r="755" s="2" customFormat="1" ht="24.15" customHeight="1">
      <c r="A755" s="40"/>
      <c r="B755" s="41"/>
      <c r="C755" s="206" t="s">
        <v>1083</v>
      </c>
      <c r="D755" s="206" t="s">
        <v>139</v>
      </c>
      <c r="E755" s="207" t="s">
        <v>1084</v>
      </c>
      <c r="F755" s="208" t="s">
        <v>1085</v>
      </c>
      <c r="G755" s="209" t="s">
        <v>392</v>
      </c>
      <c r="H755" s="210">
        <v>1</v>
      </c>
      <c r="I755" s="211"/>
      <c r="J755" s="212">
        <f>ROUND(I755*H755,2)</f>
        <v>0</v>
      </c>
      <c r="K755" s="208" t="s">
        <v>336</v>
      </c>
      <c r="L755" s="46"/>
      <c r="M755" s="213" t="s">
        <v>19</v>
      </c>
      <c r="N755" s="214" t="s">
        <v>43</v>
      </c>
      <c r="O755" s="86"/>
      <c r="P755" s="215">
        <f>O755*H755</f>
        <v>0</v>
      </c>
      <c r="Q755" s="215">
        <v>0.00024000000000000001</v>
      </c>
      <c r="R755" s="215">
        <f>Q755*H755</f>
        <v>0.00024000000000000001</v>
      </c>
      <c r="S755" s="215">
        <v>0</v>
      </c>
      <c r="T755" s="216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17" t="s">
        <v>234</v>
      </c>
      <c r="AT755" s="217" t="s">
        <v>139</v>
      </c>
      <c r="AU755" s="217" t="s">
        <v>82</v>
      </c>
      <c r="AY755" s="19" t="s">
        <v>136</v>
      </c>
      <c r="BE755" s="218">
        <f>IF(N755="základní",J755,0)</f>
        <v>0</v>
      </c>
      <c r="BF755" s="218">
        <f>IF(N755="snížená",J755,0)</f>
        <v>0</v>
      </c>
      <c r="BG755" s="218">
        <f>IF(N755="zákl. přenesená",J755,0)</f>
        <v>0</v>
      </c>
      <c r="BH755" s="218">
        <f>IF(N755="sníž. přenesená",J755,0)</f>
        <v>0</v>
      </c>
      <c r="BI755" s="218">
        <f>IF(N755="nulová",J755,0)</f>
        <v>0</v>
      </c>
      <c r="BJ755" s="19" t="s">
        <v>80</v>
      </c>
      <c r="BK755" s="218">
        <f>ROUND(I755*H755,2)</f>
        <v>0</v>
      </c>
      <c r="BL755" s="19" t="s">
        <v>234</v>
      </c>
      <c r="BM755" s="217" t="s">
        <v>1086</v>
      </c>
    </row>
    <row r="756" s="14" customFormat="1">
      <c r="A756" s="14"/>
      <c r="B756" s="230"/>
      <c r="C756" s="231"/>
      <c r="D756" s="221" t="s">
        <v>146</v>
      </c>
      <c r="E756" s="232" t="s">
        <v>19</v>
      </c>
      <c r="F756" s="233" t="s">
        <v>1058</v>
      </c>
      <c r="G756" s="231"/>
      <c r="H756" s="234">
        <v>1</v>
      </c>
      <c r="I756" s="235"/>
      <c r="J756" s="231"/>
      <c r="K756" s="231"/>
      <c r="L756" s="236"/>
      <c r="M756" s="237"/>
      <c r="N756" s="238"/>
      <c r="O756" s="238"/>
      <c r="P756" s="238"/>
      <c r="Q756" s="238"/>
      <c r="R756" s="238"/>
      <c r="S756" s="238"/>
      <c r="T756" s="23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0" t="s">
        <v>146</v>
      </c>
      <c r="AU756" s="240" t="s">
        <v>82</v>
      </c>
      <c r="AV756" s="14" t="s">
        <v>82</v>
      </c>
      <c r="AW756" s="14" t="s">
        <v>33</v>
      </c>
      <c r="AX756" s="14" t="s">
        <v>80</v>
      </c>
      <c r="AY756" s="240" t="s">
        <v>136</v>
      </c>
    </row>
    <row r="757" s="13" customFormat="1">
      <c r="A757" s="13"/>
      <c r="B757" s="219"/>
      <c r="C757" s="220"/>
      <c r="D757" s="221" t="s">
        <v>146</v>
      </c>
      <c r="E757" s="222" t="s">
        <v>19</v>
      </c>
      <c r="F757" s="223" t="s">
        <v>1015</v>
      </c>
      <c r="G757" s="220"/>
      <c r="H757" s="222" t="s">
        <v>19</v>
      </c>
      <c r="I757" s="224"/>
      <c r="J757" s="220"/>
      <c r="K757" s="220"/>
      <c r="L757" s="225"/>
      <c r="M757" s="226"/>
      <c r="N757" s="227"/>
      <c r="O757" s="227"/>
      <c r="P757" s="227"/>
      <c r="Q757" s="227"/>
      <c r="R757" s="227"/>
      <c r="S757" s="227"/>
      <c r="T757" s="22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29" t="s">
        <v>146</v>
      </c>
      <c r="AU757" s="229" t="s">
        <v>82</v>
      </c>
      <c r="AV757" s="13" t="s">
        <v>80</v>
      </c>
      <c r="AW757" s="13" t="s">
        <v>33</v>
      </c>
      <c r="AX757" s="13" t="s">
        <v>72</v>
      </c>
      <c r="AY757" s="229" t="s">
        <v>136</v>
      </c>
    </row>
    <row r="758" s="13" customFormat="1">
      <c r="A758" s="13"/>
      <c r="B758" s="219"/>
      <c r="C758" s="220"/>
      <c r="D758" s="221" t="s">
        <v>146</v>
      </c>
      <c r="E758" s="222" t="s">
        <v>19</v>
      </c>
      <c r="F758" s="223" t="s">
        <v>1016</v>
      </c>
      <c r="G758" s="220"/>
      <c r="H758" s="222" t="s">
        <v>19</v>
      </c>
      <c r="I758" s="224"/>
      <c r="J758" s="220"/>
      <c r="K758" s="220"/>
      <c r="L758" s="225"/>
      <c r="M758" s="226"/>
      <c r="N758" s="227"/>
      <c r="O758" s="227"/>
      <c r="P758" s="227"/>
      <c r="Q758" s="227"/>
      <c r="R758" s="227"/>
      <c r="S758" s="227"/>
      <c r="T758" s="228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29" t="s">
        <v>146</v>
      </c>
      <c r="AU758" s="229" t="s">
        <v>82</v>
      </c>
      <c r="AV758" s="13" t="s">
        <v>80</v>
      </c>
      <c r="AW758" s="13" t="s">
        <v>33</v>
      </c>
      <c r="AX758" s="13" t="s">
        <v>72</v>
      </c>
      <c r="AY758" s="229" t="s">
        <v>136</v>
      </c>
    </row>
    <row r="759" s="2" customFormat="1" ht="37.8" customHeight="1">
      <c r="A759" s="40"/>
      <c r="B759" s="41"/>
      <c r="C759" s="206" t="s">
        <v>1087</v>
      </c>
      <c r="D759" s="206" t="s">
        <v>139</v>
      </c>
      <c r="E759" s="207" t="s">
        <v>1088</v>
      </c>
      <c r="F759" s="208" t="s">
        <v>1089</v>
      </c>
      <c r="G759" s="209" t="s">
        <v>392</v>
      </c>
      <c r="H759" s="210">
        <v>53</v>
      </c>
      <c r="I759" s="211"/>
      <c r="J759" s="212">
        <f>ROUND(I759*H759,2)</f>
        <v>0</v>
      </c>
      <c r="K759" s="208" t="s">
        <v>143</v>
      </c>
      <c r="L759" s="46"/>
      <c r="M759" s="213" t="s">
        <v>19</v>
      </c>
      <c r="N759" s="214" t="s">
        <v>43</v>
      </c>
      <c r="O759" s="86"/>
      <c r="P759" s="215">
        <f>O759*H759</f>
        <v>0</v>
      </c>
      <c r="Q759" s="215">
        <v>0</v>
      </c>
      <c r="R759" s="215">
        <f>Q759*H759</f>
        <v>0</v>
      </c>
      <c r="S759" s="215">
        <v>0</v>
      </c>
      <c r="T759" s="216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17" t="s">
        <v>234</v>
      </c>
      <c r="AT759" s="217" t="s">
        <v>139</v>
      </c>
      <c r="AU759" s="217" t="s">
        <v>82</v>
      </c>
      <c r="AY759" s="19" t="s">
        <v>136</v>
      </c>
      <c r="BE759" s="218">
        <f>IF(N759="základní",J759,0)</f>
        <v>0</v>
      </c>
      <c r="BF759" s="218">
        <f>IF(N759="snížená",J759,0)</f>
        <v>0</v>
      </c>
      <c r="BG759" s="218">
        <f>IF(N759="zákl. přenesená",J759,0)</f>
        <v>0</v>
      </c>
      <c r="BH759" s="218">
        <f>IF(N759="sníž. přenesená",J759,0)</f>
        <v>0</v>
      </c>
      <c r="BI759" s="218">
        <f>IF(N759="nulová",J759,0)</f>
        <v>0</v>
      </c>
      <c r="BJ759" s="19" t="s">
        <v>80</v>
      </c>
      <c r="BK759" s="218">
        <f>ROUND(I759*H759,2)</f>
        <v>0</v>
      </c>
      <c r="BL759" s="19" t="s">
        <v>234</v>
      </c>
      <c r="BM759" s="217" t="s">
        <v>1090</v>
      </c>
    </row>
    <row r="760" s="13" customFormat="1">
      <c r="A760" s="13"/>
      <c r="B760" s="219"/>
      <c r="C760" s="220"/>
      <c r="D760" s="221" t="s">
        <v>146</v>
      </c>
      <c r="E760" s="222" t="s">
        <v>19</v>
      </c>
      <c r="F760" s="223" t="s">
        <v>1091</v>
      </c>
      <c r="G760" s="220"/>
      <c r="H760" s="222" t="s">
        <v>19</v>
      </c>
      <c r="I760" s="224"/>
      <c r="J760" s="220"/>
      <c r="K760" s="220"/>
      <c r="L760" s="225"/>
      <c r="M760" s="226"/>
      <c r="N760" s="227"/>
      <c r="O760" s="227"/>
      <c r="P760" s="227"/>
      <c r="Q760" s="227"/>
      <c r="R760" s="227"/>
      <c r="S760" s="227"/>
      <c r="T760" s="22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29" t="s">
        <v>146</v>
      </c>
      <c r="AU760" s="229" t="s">
        <v>82</v>
      </c>
      <c r="AV760" s="13" t="s">
        <v>80</v>
      </c>
      <c r="AW760" s="13" t="s">
        <v>33</v>
      </c>
      <c r="AX760" s="13" t="s">
        <v>72</v>
      </c>
      <c r="AY760" s="229" t="s">
        <v>136</v>
      </c>
    </row>
    <row r="761" s="14" customFormat="1">
      <c r="A761" s="14"/>
      <c r="B761" s="230"/>
      <c r="C761" s="231"/>
      <c r="D761" s="221" t="s">
        <v>146</v>
      </c>
      <c r="E761" s="232" t="s">
        <v>19</v>
      </c>
      <c r="F761" s="233" t="s">
        <v>1092</v>
      </c>
      <c r="G761" s="231"/>
      <c r="H761" s="234">
        <v>32</v>
      </c>
      <c r="I761" s="235"/>
      <c r="J761" s="231"/>
      <c r="K761" s="231"/>
      <c r="L761" s="236"/>
      <c r="M761" s="237"/>
      <c r="N761" s="238"/>
      <c r="O761" s="238"/>
      <c r="P761" s="238"/>
      <c r="Q761" s="238"/>
      <c r="R761" s="238"/>
      <c r="S761" s="238"/>
      <c r="T761" s="23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0" t="s">
        <v>146</v>
      </c>
      <c r="AU761" s="240" t="s">
        <v>82</v>
      </c>
      <c r="AV761" s="14" t="s">
        <v>82</v>
      </c>
      <c r="AW761" s="14" t="s">
        <v>33</v>
      </c>
      <c r="AX761" s="14" t="s">
        <v>72</v>
      </c>
      <c r="AY761" s="240" t="s">
        <v>136</v>
      </c>
    </row>
    <row r="762" s="14" customFormat="1">
      <c r="A762" s="14"/>
      <c r="B762" s="230"/>
      <c r="C762" s="231"/>
      <c r="D762" s="221" t="s">
        <v>146</v>
      </c>
      <c r="E762" s="232" t="s">
        <v>19</v>
      </c>
      <c r="F762" s="233" t="s">
        <v>460</v>
      </c>
      <c r="G762" s="231"/>
      <c r="H762" s="234">
        <v>18</v>
      </c>
      <c r="I762" s="235"/>
      <c r="J762" s="231"/>
      <c r="K762" s="231"/>
      <c r="L762" s="236"/>
      <c r="M762" s="237"/>
      <c r="N762" s="238"/>
      <c r="O762" s="238"/>
      <c r="P762" s="238"/>
      <c r="Q762" s="238"/>
      <c r="R762" s="238"/>
      <c r="S762" s="238"/>
      <c r="T762" s="23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0" t="s">
        <v>146</v>
      </c>
      <c r="AU762" s="240" t="s">
        <v>82</v>
      </c>
      <c r="AV762" s="14" t="s">
        <v>82</v>
      </c>
      <c r="AW762" s="14" t="s">
        <v>33</v>
      </c>
      <c r="AX762" s="14" t="s">
        <v>72</v>
      </c>
      <c r="AY762" s="240" t="s">
        <v>136</v>
      </c>
    </row>
    <row r="763" s="14" customFormat="1">
      <c r="A763" s="14"/>
      <c r="B763" s="230"/>
      <c r="C763" s="231"/>
      <c r="D763" s="221" t="s">
        <v>146</v>
      </c>
      <c r="E763" s="232" t="s">
        <v>19</v>
      </c>
      <c r="F763" s="233" t="s">
        <v>461</v>
      </c>
      <c r="G763" s="231"/>
      <c r="H763" s="234">
        <v>2</v>
      </c>
      <c r="I763" s="235"/>
      <c r="J763" s="231"/>
      <c r="K763" s="231"/>
      <c r="L763" s="236"/>
      <c r="M763" s="237"/>
      <c r="N763" s="238"/>
      <c r="O763" s="238"/>
      <c r="P763" s="238"/>
      <c r="Q763" s="238"/>
      <c r="R763" s="238"/>
      <c r="S763" s="238"/>
      <c r="T763" s="23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0" t="s">
        <v>146</v>
      </c>
      <c r="AU763" s="240" t="s">
        <v>82</v>
      </c>
      <c r="AV763" s="14" t="s">
        <v>82</v>
      </c>
      <c r="AW763" s="14" t="s">
        <v>33</v>
      </c>
      <c r="AX763" s="14" t="s">
        <v>72</v>
      </c>
      <c r="AY763" s="240" t="s">
        <v>136</v>
      </c>
    </row>
    <row r="764" s="14" customFormat="1">
      <c r="A764" s="14"/>
      <c r="B764" s="230"/>
      <c r="C764" s="231"/>
      <c r="D764" s="221" t="s">
        <v>146</v>
      </c>
      <c r="E764" s="232" t="s">
        <v>19</v>
      </c>
      <c r="F764" s="233" t="s">
        <v>462</v>
      </c>
      <c r="G764" s="231"/>
      <c r="H764" s="234">
        <v>1</v>
      </c>
      <c r="I764" s="235"/>
      <c r="J764" s="231"/>
      <c r="K764" s="231"/>
      <c r="L764" s="236"/>
      <c r="M764" s="237"/>
      <c r="N764" s="238"/>
      <c r="O764" s="238"/>
      <c r="P764" s="238"/>
      <c r="Q764" s="238"/>
      <c r="R764" s="238"/>
      <c r="S764" s="238"/>
      <c r="T764" s="23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0" t="s">
        <v>146</v>
      </c>
      <c r="AU764" s="240" t="s">
        <v>82</v>
      </c>
      <c r="AV764" s="14" t="s">
        <v>82</v>
      </c>
      <c r="AW764" s="14" t="s">
        <v>33</v>
      </c>
      <c r="AX764" s="14" t="s">
        <v>72</v>
      </c>
      <c r="AY764" s="240" t="s">
        <v>136</v>
      </c>
    </row>
    <row r="765" s="15" customFormat="1">
      <c r="A765" s="15"/>
      <c r="B765" s="241"/>
      <c r="C765" s="242"/>
      <c r="D765" s="221" t="s">
        <v>146</v>
      </c>
      <c r="E765" s="243" t="s">
        <v>19</v>
      </c>
      <c r="F765" s="244" t="s">
        <v>151</v>
      </c>
      <c r="G765" s="242"/>
      <c r="H765" s="245">
        <v>53</v>
      </c>
      <c r="I765" s="246"/>
      <c r="J765" s="242"/>
      <c r="K765" s="242"/>
      <c r="L765" s="247"/>
      <c r="M765" s="248"/>
      <c r="N765" s="249"/>
      <c r="O765" s="249"/>
      <c r="P765" s="249"/>
      <c r="Q765" s="249"/>
      <c r="R765" s="249"/>
      <c r="S765" s="249"/>
      <c r="T765" s="250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51" t="s">
        <v>146</v>
      </c>
      <c r="AU765" s="251" t="s">
        <v>82</v>
      </c>
      <c r="AV765" s="15" t="s">
        <v>144</v>
      </c>
      <c r="AW765" s="15" t="s">
        <v>33</v>
      </c>
      <c r="AX765" s="15" t="s">
        <v>80</v>
      </c>
      <c r="AY765" s="251" t="s">
        <v>136</v>
      </c>
    </row>
    <row r="766" s="2" customFormat="1" ht="24.15" customHeight="1">
      <c r="A766" s="40"/>
      <c r="B766" s="41"/>
      <c r="C766" s="263" t="s">
        <v>1093</v>
      </c>
      <c r="D766" s="263" t="s">
        <v>378</v>
      </c>
      <c r="E766" s="264" t="s">
        <v>1094</v>
      </c>
      <c r="F766" s="265" t="s">
        <v>1095</v>
      </c>
      <c r="G766" s="266" t="s">
        <v>392</v>
      </c>
      <c r="H766" s="267">
        <v>2</v>
      </c>
      <c r="I766" s="268"/>
      <c r="J766" s="269">
        <f>ROUND(I766*H766,2)</f>
        <v>0</v>
      </c>
      <c r="K766" s="265" t="s">
        <v>336</v>
      </c>
      <c r="L766" s="270"/>
      <c r="M766" s="271" t="s">
        <v>19</v>
      </c>
      <c r="N766" s="272" t="s">
        <v>43</v>
      </c>
      <c r="O766" s="86"/>
      <c r="P766" s="215">
        <f>O766*H766</f>
        <v>0</v>
      </c>
      <c r="Q766" s="215">
        <v>0.02</v>
      </c>
      <c r="R766" s="215">
        <f>Q766*H766</f>
        <v>0.040000000000000001</v>
      </c>
      <c r="S766" s="215">
        <v>0</v>
      </c>
      <c r="T766" s="216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17" t="s">
        <v>398</v>
      </c>
      <c r="AT766" s="217" t="s">
        <v>378</v>
      </c>
      <c r="AU766" s="217" t="s">
        <v>82</v>
      </c>
      <c r="AY766" s="19" t="s">
        <v>136</v>
      </c>
      <c r="BE766" s="218">
        <f>IF(N766="základní",J766,0)</f>
        <v>0</v>
      </c>
      <c r="BF766" s="218">
        <f>IF(N766="snížená",J766,0)</f>
        <v>0</v>
      </c>
      <c r="BG766" s="218">
        <f>IF(N766="zákl. přenesená",J766,0)</f>
        <v>0</v>
      </c>
      <c r="BH766" s="218">
        <f>IF(N766="sníž. přenesená",J766,0)</f>
        <v>0</v>
      </c>
      <c r="BI766" s="218">
        <f>IF(N766="nulová",J766,0)</f>
        <v>0</v>
      </c>
      <c r="BJ766" s="19" t="s">
        <v>80</v>
      </c>
      <c r="BK766" s="218">
        <f>ROUND(I766*H766,2)</f>
        <v>0</v>
      </c>
      <c r="BL766" s="19" t="s">
        <v>234</v>
      </c>
      <c r="BM766" s="217" t="s">
        <v>1096</v>
      </c>
    </row>
    <row r="767" s="14" customFormat="1">
      <c r="A767" s="14"/>
      <c r="B767" s="230"/>
      <c r="C767" s="231"/>
      <c r="D767" s="221" t="s">
        <v>146</v>
      </c>
      <c r="E767" s="232" t="s">
        <v>19</v>
      </c>
      <c r="F767" s="233" t="s">
        <v>1097</v>
      </c>
      <c r="G767" s="231"/>
      <c r="H767" s="234">
        <v>2</v>
      </c>
      <c r="I767" s="235"/>
      <c r="J767" s="231"/>
      <c r="K767" s="231"/>
      <c r="L767" s="236"/>
      <c r="M767" s="237"/>
      <c r="N767" s="238"/>
      <c r="O767" s="238"/>
      <c r="P767" s="238"/>
      <c r="Q767" s="238"/>
      <c r="R767" s="238"/>
      <c r="S767" s="238"/>
      <c r="T767" s="23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0" t="s">
        <v>146</v>
      </c>
      <c r="AU767" s="240" t="s">
        <v>82</v>
      </c>
      <c r="AV767" s="14" t="s">
        <v>82</v>
      </c>
      <c r="AW767" s="14" t="s">
        <v>33</v>
      </c>
      <c r="AX767" s="14" t="s">
        <v>80</v>
      </c>
      <c r="AY767" s="240" t="s">
        <v>136</v>
      </c>
    </row>
    <row r="768" s="2" customFormat="1" ht="24.15" customHeight="1">
      <c r="A768" s="40"/>
      <c r="B768" s="41"/>
      <c r="C768" s="263" t="s">
        <v>1098</v>
      </c>
      <c r="D768" s="263" t="s">
        <v>378</v>
      </c>
      <c r="E768" s="264" t="s">
        <v>1099</v>
      </c>
      <c r="F768" s="265" t="s">
        <v>1100</v>
      </c>
      <c r="G768" s="266" t="s">
        <v>392</v>
      </c>
      <c r="H768" s="267">
        <v>1</v>
      </c>
      <c r="I768" s="268"/>
      <c r="J768" s="269">
        <f>ROUND(I768*H768,2)</f>
        <v>0</v>
      </c>
      <c r="K768" s="265" t="s">
        <v>336</v>
      </c>
      <c r="L768" s="270"/>
      <c r="M768" s="271" t="s">
        <v>19</v>
      </c>
      <c r="N768" s="272" t="s">
        <v>43</v>
      </c>
      <c r="O768" s="86"/>
      <c r="P768" s="215">
        <f>O768*H768</f>
        <v>0</v>
      </c>
      <c r="Q768" s="215">
        <v>0.02</v>
      </c>
      <c r="R768" s="215">
        <f>Q768*H768</f>
        <v>0.02</v>
      </c>
      <c r="S768" s="215">
        <v>0</v>
      </c>
      <c r="T768" s="216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17" t="s">
        <v>398</v>
      </c>
      <c r="AT768" s="217" t="s">
        <v>378</v>
      </c>
      <c r="AU768" s="217" t="s">
        <v>82</v>
      </c>
      <c r="AY768" s="19" t="s">
        <v>136</v>
      </c>
      <c r="BE768" s="218">
        <f>IF(N768="základní",J768,0)</f>
        <v>0</v>
      </c>
      <c r="BF768" s="218">
        <f>IF(N768="snížená",J768,0)</f>
        <v>0</v>
      </c>
      <c r="BG768" s="218">
        <f>IF(N768="zákl. přenesená",J768,0)</f>
        <v>0</v>
      </c>
      <c r="BH768" s="218">
        <f>IF(N768="sníž. přenesená",J768,0)</f>
        <v>0</v>
      </c>
      <c r="BI768" s="218">
        <f>IF(N768="nulová",J768,0)</f>
        <v>0</v>
      </c>
      <c r="BJ768" s="19" t="s">
        <v>80</v>
      </c>
      <c r="BK768" s="218">
        <f>ROUND(I768*H768,2)</f>
        <v>0</v>
      </c>
      <c r="BL768" s="19" t="s">
        <v>234</v>
      </c>
      <c r="BM768" s="217" t="s">
        <v>1101</v>
      </c>
    </row>
    <row r="769" s="14" customFormat="1">
      <c r="A769" s="14"/>
      <c r="B769" s="230"/>
      <c r="C769" s="231"/>
      <c r="D769" s="221" t="s">
        <v>146</v>
      </c>
      <c r="E769" s="232" t="s">
        <v>19</v>
      </c>
      <c r="F769" s="233" t="s">
        <v>497</v>
      </c>
      <c r="G769" s="231"/>
      <c r="H769" s="234">
        <v>1</v>
      </c>
      <c r="I769" s="235"/>
      <c r="J769" s="231"/>
      <c r="K769" s="231"/>
      <c r="L769" s="236"/>
      <c r="M769" s="237"/>
      <c r="N769" s="238"/>
      <c r="O769" s="238"/>
      <c r="P769" s="238"/>
      <c r="Q769" s="238"/>
      <c r="R769" s="238"/>
      <c r="S769" s="238"/>
      <c r="T769" s="23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0" t="s">
        <v>146</v>
      </c>
      <c r="AU769" s="240" t="s">
        <v>82</v>
      </c>
      <c r="AV769" s="14" t="s">
        <v>82</v>
      </c>
      <c r="AW769" s="14" t="s">
        <v>33</v>
      </c>
      <c r="AX769" s="14" t="s">
        <v>80</v>
      </c>
      <c r="AY769" s="240" t="s">
        <v>136</v>
      </c>
    </row>
    <row r="770" s="2" customFormat="1" ht="24.15" customHeight="1">
      <c r="A770" s="40"/>
      <c r="B770" s="41"/>
      <c r="C770" s="263" t="s">
        <v>1102</v>
      </c>
      <c r="D770" s="263" t="s">
        <v>378</v>
      </c>
      <c r="E770" s="264" t="s">
        <v>1103</v>
      </c>
      <c r="F770" s="265" t="s">
        <v>1104</v>
      </c>
      <c r="G770" s="266" t="s">
        <v>392</v>
      </c>
      <c r="H770" s="267">
        <v>18</v>
      </c>
      <c r="I770" s="268"/>
      <c r="J770" s="269">
        <f>ROUND(I770*H770,2)</f>
        <v>0</v>
      </c>
      <c r="K770" s="265" t="s">
        <v>336</v>
      </c>
      <c r="L770" s="270"/>
      <c r="M770" s="271" t="s">
        <v>19</v>
      </c>
      <c r="N770" s="272" t="s">
        <v>43</v>
      </c>
      <c r="O770" s="86"/>
      <c r="P770" s="215">
        <f>O770*H770</f>
        <v>0</v>
      </c>
      <c r="Q770" s="215">
        <v>0.02</v>
      </c>
      <c r="R770" s="215">
        <f>Q770*H770</f>
        <v>0.35999999999999999</v>
      </c>
      <c r="S770" s="215">
        <v>0</v>
      </c>
      <c r="T770" s="216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17" t="s">
        <v>398</v>
      </c>
      <c r="AT770" s="217" t="s">
        <v>378</v>
      </c>
      <c r="AU770" s="217" t="s">
        <v>82</v>
      </c>
      <c r="AY770" s="19" t="s">
        <v>136</v>
      </c>
      <c r="BE770" s="218">
        <f>IF(N770="základní",J770,0)</f>
        <v>0</v>
      </c>
      <c r="BF770" s="218">
        <f>IF(N770="snížená",J770,0)</f>
        <v>0</v>
      </c>
      <c r="BG770" s="218">
        <f>IF(N770="zákl. přenesená",J770,0)</f>
        <v>0</v>
      </c>
      <c r="BH770" s="218">
        <f>IF(N770="sníž. přenesená",J770,0)</f>
        <v>0</v>
      </c>
      <c r="BI770" s="218">
        <f>IF(N770="nulová",J770,0)</f>
        <v>0</v>
      </c>
      <c r="BJ770" s="19" t="s">
        <v>80</v>
      </c>
      <c r="BK770" s="218">
        <f>ROUND(I770*H770,2)</f>
        <v>0</v>
      </c>
      <c r="BL770" s="19" t="s">
        <v>234</v>
      </c>
      <c r="BM770" s="217" t="s">
        <v>1105</v>
      </c>
    </row>
    <row r="771" s="14" customFormat="1">
      <c r="A771" s="14"/>
      <c r="B771" s="230"/>
      <c r="C771" s="231"/>
      <c r="D771" s="221" t="s">
        <v>146</v>
      </c>
      <c r="E771" s="232" t="s">
        <v>19</v>
      </c>
      <c r="F771" s="233" t="s">
        <v>1106</v>
      </c>
      <c r="G771" s="231"/>
      <c r="H771" s="234">
        <v>18</v>
      </c>
      <c r="I771" s="235"/>
      <c r="J771" s="231"/>
      <c r="K771" s="231"/>
      <c r="L771" s="236"/>
      <c r="M771" s="237"/>
      <c r="N771" s="238"/>
      <c r="O771" s="238"/>
      <c r="P771" s="238"/>
      <c r="Q771" s="238"/>
      <c r="R771" s="238"/>
      <c r="S771" s="238"/>
      <c r="T771" s="23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0" t="s">
        <v>146</v>
      </c>
      <c r="AU771" s="240" t="s">
        <v>82</v>
      </c>
      <c r="AV771" s="14" t="s">
        <v>82</v>
      </c>
      <c r="AW771" s="14" t="s">
        <v>33</v>
      </c>
      <c r="AX771" s="14" t="s">
        <v>80</v>
      </c>
      <c r="AY771" s="240" t="s">
        <v>136</v>
      </c>
    </row>
    <row r="772" s="2" customFormat="1" ht="24.15" customHeight="1">
      <c r="A772" s="40"/>
      <c r="B772" s="41"/>
      <c r="C772" s="263" t="s">
        <v>1107</v>
      </c>
      <c r="D772" s="263" t="s">
        <v>378</v>
      </c>
      <c r="E772" s="264" t="s">
        <v>1108</v>
      </c>
      <c r="F772" s="265" t="s">
        <v>1109</v>
      </c>
      <c r="G772" s="266" t="s">
        <v>392</v>
      </c>
      <c r="H772" s="267">
        <v>32</v>
      </c>
      <c r="I772" s="268"/>
      <c r="J772" s="269">
        <f>ROUND(I772*H772,2)</f>
        <v>0</v>
      </c>
      <c r="K772" s="265" t="s">
        <v>336</v>
      </c>
      <c r="L772" s="270"/>
      <c r="M772" s="271" t="s">
        <v>19</v>
      </c>
      <c r="N772" s="272" t="s">
        <v>43</v>
      </c>
      <c r="O772" s="86"/>
      <c r="P772" s="215">
        <f>O772*H772</f>
        <v>0</v>
      </c>
      <c r="Q772" s="215">
        <v>0.016</v>
      </c>
      <c r="R772" s="215">
        <f>Q772*H772</f>
        <v>0.51200000000000001</v>
      </c>
      <c r="S772" s="215">
        <v>0</v>
      </c>
      <c r="T772" s="216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17" t="s">
        <v>398</v>
      </c>
      <c r="AT772" s="217" t="s">
        <v>378</v>
      </c>
      <c r="AU772" s="217" t="s">
        <v>82</v>
      </c>
      <c r="AY772" s="19" t="s">
        <v>136</v>
      </c>
      <c r="BE772" s="218">
        <f>IF(N772="základní",J772,0)</f>
        <v>0</v>
      </c>
      <c r="BF772" s="218">
        <f>IF(N772="snížená",J772,0)</f>
        <v>0</v>
      </c>
      <c r="BG772" s="218">
        <f>IF(N772="zákl. přenesená",J772,0)</f>
        <v>0</v>
      </c>
      <c r="BH772" s="218">
        <f>IF(N772="sníž. přenesená",J772,0)</f>
        <v>0</v>
      </c>
      <c r="BI772" s="218">
        <f>IF(N772="nulová",J772,0)</f>
        <v>0</v>
      </c>
      <c r="BJ772" s="19" t="s">
        <v>80</v>
      </c>
      <c r="BK772" s="218">
        <f>ROUND(I772*H772,2)</f>
        <v>0</v>
      </c>
      <c r="BL772" s="19" t="s">
        <v>234</v>
      </c>
      <c r="BM772" s="217" t="s">
        <v>1110</v>
      </c>
    </row>
    <row r="773" s="14" customFormat="1">
      <c r="A773" s="14"/>
      <c r="B773" s="230"/>
      <c r="C773" s="231"/>
      <c r="D773" s="221" t="s">
        <v>146</v>
      </c>
      <c r="E773" s="232" t="s">
        <v>19</v>
      </c>
      <c r="F773" s="233" t="s">
        <v>1111</v>
      </c>
      <c r="G773" s="231"/>
      <c r="H773" s="234">
        <v>32</v>
      </c>
      <c r="I773" s="235"/>
      <c r="J773" s="231"/>
      <c r="K773" s="231"/>
      <c r="L773" s="236"/>
      <c r="M773" s="237"/>
      <c r="N773" s="238"/>
      <c r="O773" s="238"/>
      <c r="P773" s="238"/>
      <c r="Q773" s="238"/>
      <c r="R773" s="238"/>
      <c r="S773" s="238"/>
      <c r="T773" s="23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0" t="s">
        <v>146</v>
      </c>
      <c r="AU773" s="240" t="s">
        <v>82</v>
      </c>
      <c r="AV773" s="14" t="s">
        <v>82</v>
      </c>
      <c r="AW773" s="14" t="s">
        <v>33</v>
      </c>
      <c r="AX773" s="14" t="s">
        <v>80</v>
      </c>
      <c r="AY773" s="240" t="s">
        <v>136</v>
      </c>
    </row>
    <row r="774" s="2" customFormat="1" ht="37.8" customHeight="1">
      <c r="A774" s="40"/>
      <c r="B774" s="41"/>
      <c r="C774" s="206" t="s">
        <v>1112</v>
      </c>
      <c r="D774" s="206" t="s">
        <v>139</v>
      </c>
      <c r="E774" s="207" t="s">
        <v>1113</v>
      </c>
      <c r="F774" s="208" t="s">
        <v>1114</v>
      </c>
      <c r="G774" s="209" t="s">
        <v>392</v>
      </c>
      <c r="H774" s="210">
        <v>1</v>
      </c>
      <c r="I774" s="211"/>
      <c r="J774" s="212">
        <f>ROUND(I774*H774,2)</f>
        <v>0</v>
      </c>
      <c r="K774" s="208" t="s">
        <v>143</v>
      </c>
      <c r="L774" s="46"/>
      <c r="M774" s="213" t="s">
        <v>19</v>
      </c>
      <c r="N774" s="214" t="s">
        <v>43</v>
      </c>
      <c r="O774" s="86"/>
      <c r="P774" s="215">
        <f>O774*H774</f>
        <v>0</v>
      </c>
      <c r="Q774" s="215">
        <v>0</v>
      </c>
      <c r="R774" s="215">
        <f>Q774*H774</f>
        <v>0</v>
      </c>
      <c r="S774" s="215">
        <v>0</v>
      </c>
      <c r="T774" s="216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17" t="s">
        <v>234</v>
      </c>
      <c r="AT774" s="217" t="s">
        <v>139</v>
      </c>
      <c r="AU774" s="217" t="s">
        <v>82</v>
      </c>
      <c r="AY774" s="19" t="s">
        <v>136</v>
      </c>
      <c r="BE774" s="218">
        <f>IF(N774="základní",J774,0)</f>
        <v>0</v>
      </c>
      <c r="BF774" s="218">
        <f>IF(N774="snížená",J774,0)</f>
        <v>0</v>
      </c>
      <c r="BG774" s="218">
        <f>IF(N774="zákl. přenesená",J774,0)</f>
        <v>0</v>
      </c>
      <c r="BH774" s="218">
        <f>IF(N774="sníž. přenesená",J774,0)</f>
        <v>0</v>
      </c>
      <c r="BI774" s="218">
        <f>IF(N774="nulová",J774,0)</f>
        <v>0</v>
      </c>
      <c r="BJ774" s="19" t="s">
        <v>80</v>
      </c>
      <c r="BK774" s="218">
        <f>ROUND(I774*H774,2)</f>
        <v>0</v>
      </c>
      <c r="BL774" s="19" t="s">
        <v>234</v>
      </c>
      <c r="BM774" s="217" t="s">
        <v>1115</v>
      </c>
    </row>
    <row r="775" s="14" customFormat="1">
      <c r="A775" s="14"/>
      <c r="B775" s="230"/>
      <c r="C775" s="231"/>
      <c r="D775" s="221" t="s">
        <v>146</v>
      </c>
      <c r="E775" s="232" t="s">
        <v>19</v>
      </c>
      <c r="F775" s="233" t="s">
        <v>1116</v>
      </c>
      <c r="G775" s="231"/>
      <c r="H775" s="234">
        <v>1</v>
      </c>
      <c r="I775" s="235"/>
      <c r="J775" s="231"/>
      <c r="K775" s="231"/>
      <c r="L775" s="236"/>
      <c r="M775" s="237"/>
      <c r="N775" s="238"/>
      <c r="O775" s="238"/>
      <c r="P775" s="238"/>
      <c r="Q775" s="238"/>
      <c r="R775" s="238"/>
      <c r="S775" s="238"/>
      <c r="T775" s="23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0" t="s">
        <v>146</v>
      </c>
      <c r="AU775" s="240" t="s">
        <v>82</v>
      </c>
      <c r="AV775" s="14" t="s">
        <v>82</v>
      </c>
      <c r="AW775" s="14" t="s">
        <v>33</v>
      </c>
      <c r="AX775" s="14" t="s">
        <v>80</v>
      </c>
      <c r="AY775" s="240" t="s">
        <v>136</v>
      </c>
    </row>
    <row r="776" s="2" customFormat="1" ht="24.15" customHeight="1">
      <c r="A776" s="40"/>
      <c r="B776" s="41"/>
      <c r="C776" s="263" t="s">
        <v>1117</v>
      </c>
      <c r="D776" s="263" t="s">
        <v>378</v>
      </c>
      <c r="E776" s="264" t="s">
        <v>1118</v>
      </c>
      <c r="F776" s="265" t="s">
        <v>1119</v>
      </c>
      <c r="G776" s="266" t="s">
        <v>392</v>
      </c>
      <c r="H776" s="267">
        <v>1</v>
      </c>
      <c r="I776" s="268"/>
      <c r="J776" s="269">
        <f>ROUND(I776*H776,2)</f>
        <v>0</v>
      </c>
      <c r="K776" s="265" t="s">
        <v>19</v>
      </c>
      <c r="L776" s="270"/>
      <c r="M776" s="271" t="s">
        <v>19</v>
      </c>
      <c r="N776" s="272" t="s">
        <v>43</v>
      </c>
      <c r="O776" s="86"/>
      <c r="P776" s="215">
        <f>O776*H776</f>
        <v>0</v>
      </c>
      <c r="Q776" s="215">
        <v>0.037999999999999999</v>
      </c>
      <c r="R776" s="215">
        <f>Q776*H776</f>
        <v>0.037999999999999999</v>
      </c>
      <c r="S776" s="215">
        <v>0</v>
      </c>
      <c r="T776" s="216">
        <f>S776*H776</f>
        <v>0</v>
      </c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R776" s="217" t="s">
        <v>398</v>
      </c>
      <c r="AT776" s="217" t="s">
        <v>378</v>
      </c>
      <c r="AU776" s="217" t="s">
        <v>82</v>
      </c>
      <c r="AY776" s="19" t="s">
        <v>136</v>
      </c>
      <c r="BE776" s="218">
        <f>IF(N776="základní",J776,0)</f>
        <v>0</v>
      </c>
      <c r="BF776" s="218">
        <f>IF(N776="snížená",J776,0)</f>
        <v>0</v>
      </c>
      <c r="BG776" s="218">
        <f>IF(N776="zákl. přenesená",J776,0)</f>
        <v>0</v>
      </c>
      <c r="BH776" s="218">
        <f>IF(N776="sníž. přenesená",J776,0)</f>
        <v>0</v>
      </c>
      <c r="BI776" s="218">
        <f>IF(N776="nulová",J776,0)</f>
        <v>0</v>
      </c>
      <c r="BJ776" s="19" t="s">
        <v>80</v>
      </c>
      <c r="BK776" s="218">
        <f>ROUND(I776*H776,2)</f>
        <v>0</v>
      </c>
      <c r="BL776" s="19" t="s">
        <v>234</v>
      </c>
      <c r="BM776" s="217" t="s">
        <v>1120</v>
      </c>
    </row>
    <row r="777" s="14" customFormat="1">
      <c r="A777" s="14"/>
      <c r="B777" s="230"/>
      <c r="C777" s="231"/>
      <c r="D777" s="221" t="s">
        <v>146</v>
      </c>
      <c r="E777" s="232" t="s">
        <v>19</v>
      </c>
      <c r="F777" s="233" t="s">
        <v>941</v>
      </c>
      <c r="G777" s="231"/>
      <c r="H777" s="234">
        <v>1</v>
      </c>
      <c r="I777" s="235"/>
      <c r="J777" s="231"/>
      <c r="K777" s="231"/>
      <c r="L777" s="236"/>
      <c r="M777" s="237"/>
      <c r="N777" s="238"/>
      <c r="O777" s="238"/>
      <c r="P777" s="238"/>
      <c r="Q777" s="238"/>
      <c r="R777" s="238"/>
      <c r="S777" s="238"/>
      <c r="T777" s="23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0" t="s">
        <v>146</v>
      </c>
      <c r="AU777" s="240" t="s">
        <v>82</v>
      </c>
      <c r="AV777" s="14" t="s">
        <v>82</v>
      </c>
      <c r="AW777" s="14" t="s">
        <v>33</v>
      </c>
      <c r="AX777" s="14" t="s">
        <v>80</v>
      </c>
      <c r="AY777" s="240" t="s">
        <v>136</v>
      </c>
    </row>
    <row r="778" s="2" customFormat="1" ht="37.8" customHeight="1">
      <c r="A778" s="40"/>
      <c r="B778" s="41"/>
      <c r="C778" s="206" t="s">
        <v>1121</v>
      </c>
      <c r="D778" s="206" t="s">
        <v>139</v>
      </c>
      <c r="E778" s="207" t="s">
        <v>1122</v>
      </c>
      <c r="F778" s="208" t="s">
        <v>1123</v>
      </c>
      <c r="G778" s="209" t="s">
        <v>392</v>
      </c>
      <c r="H778" s="210">
        <v>1</v>
      </c>
      <c r="I778" s="211"/>
      <c r="J778" s="212">
        <f>ROUND(I778*H778,2)</f>
        <v>0</v>
      </c>
      <c r="K778" s="208" t="s">
        <v>143</v>
      </c>
      <c r="L778" s="46"/>
      <c r="M778" s="213" t="s">
        <v>19</v>
      </c>
      <c r="N778" s="214" t="s">
        <v>43</v>
      </c>
      <c r="O778" s="86"/>
      <c r="P778" s="215">
        <f>O778*H778</f>
        <v>0</v>
      </c>
      <c r="Q778" s="215">
        <v>0</v>
      </c>
      <c r="R778" s="215">
        <f>Q778*H778</f>
        <v>0</v>
      </c>
      <c r="S778" s="215">
        <v>0</v>
      </c>
      <c r="T778" s="216">
        <f>S778*H778</f>
        <v>0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17" t="s">
        <v>234</v>
      </c>
      <c r="AT778" s="217" t="s">
        <v>139</v>
      </c>
      <c r="AU778" s="217" t="s">
        <v>82</v>
      </c>
      <c r="AY778" s="19" t="s">
        <v>136</v>
      </c>
      <c r="BE778" s="218">
        <f>IF(N778="základní",J778,0)</f>
        <v>0</v>
      </c>
      <c r="BF778" s="218">
        <f>IF(N778="snížená",J778,0)</f>
        <v>0</v>
      </c>
      <c r="BG778" s="218">
        <f>IF(N778="zákl. přenesená",J778,0)</f>
        <v>0</v>
      </c>
      <c r="BH778" s="218">
        <f>IF(N778="sníž. přenesená",J778,0)</f>
        <v>0</v>
      </c>
      <c r="BI778" s="218">
        <f>IF(N778="nulová",J778,0)</f>
        <v>0</v>
      </c>
      <c r="BJ778" s="19" t="s">
        <v>80</v>
      </c>
      <c r="BK778" s="218">
        <f>ROUND(I778*H778,2)</f>
        <v>0</v>
      </c>
      <c r="BL778" s="19" t="s">
        <v>234</v>
      </c>
      <c r="BM778" s="217" t="s">
        <v>1124</v>
      </c>
    </row>
    <row r="779" s="14" customFormat="1">
      <c r="A779" s="14"/>
      <c r="B779" s="230"/>
      <c r="C779" s="231"/>
      <c r="D779" s="221" t="s">
        <v>146</v>
      </c>
      <c r="E779" s="232" t="s">
        <v>19</v>
      </c>
      <c r="F779" s="233" t="s">
        <v>502</v>
      </c>
      <c r="G779" s="231"/>
      <c r="H779" s="234">
        <v>1</v>
      </c>
      <c r="I779" s="235"/>
      <c r="J779" s="231"/>
      <c r="K779" s="231"/>
      <c r="L779" s="236"/>
      <c r="M779" s="237"/>
      <c r="N779" s="238"/>
      <c r="O779" s="238"/>
      <c r="P779" s="238"/>
      <c r="Q779" s="238"/>
      <c r="R779" s="238"/>
      <c r="S779" s="238"/>
      <c r="T779" s="23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0" t="s">
        <v>146</v>
      </c>
      <c r="AU779" s="240" t="s">
        <v>82</v>
      </c>
      <c r="AV779" s="14" t="s">
        <v>82</v>
      </c>
      <c r="AW779" s="14" t="s">
        <v>33</v>
      </c>
      <c r="AX779" s="14" t="s">
        <v>80</v>
      </c>
      <c r="AY779" s="240" t="s">
        <v>136</v>
      </c>
    </row>
    <row r="780" s="2" customFormat="1" ht="37.8" customHeight="1">
      <c r="A780" s="40"/>
      <c r="B780" s="41"/>
      <c r="C780" s="263" t="s">
        <v>1125</v>
      </c>
      <c r="D780" s="263" t="s">
        <v>378</v>
      </c>
      <c r="E780" s="264" t="s">
        <v>1126</v>
      </c>
      <c r="F780" s="265" t="s">
        <v>1127</v>
      </c>
      <c r="G780" s="266" t="s">
        <v>392</v>
      </c>
      <c r="H780" s="267">
        <v>1</v>
      </c>
      <c r="I780" s="268"/>
      <c r="J780" s="269">
        <f>ROUND(I780*H780,2)</f>
        <v>0</v>
      </c>
      <c r="K780" s="265" t="s">
        <v>336</v>
      </c>
      <c r="L780" s="270"/>
      <c r="M780" s="271" t="s">
        <v>19</v>
      </c>
      <c r="N780" s="272" t="s">
        <v>43</v>
      </c>
      <c r="O780" s="86"/>
      <c r="P780" s="215">
        <f>O780*H780</f>
        <v>0</v>
      </c>
      <c r="Q780" s="215">
        <v>0.047</v>
      </c>
      <c r="R780" s="215">
        <f>Q780*H780</f>
        <v>0.047</v>
      </c>
      <c r="S780" s="215">
        <v>0</v>
      </c>
      <c r="T780" s="216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17" t="s">
        <v>398</v>
      </c>
      <c r="AT780" s="217" t="s">
        <v>378</v>
      </c>
      <c r="AU780" s="217" t="s">
        <v>82</v>
      </c>
      <c r="AY780" s="19" t="s">
        <v>136</v>
      </c>
      <c r="BE780" s="218">
        <f>IF(N780="základní",J780,0)</f>
        <v>0</v>
      </c>
      <c r="BF780" s="218">
        <f>IF(N780="snížená",J780,0)</f>
        <v>0</v>
      </c>
      <c r="BG780" s="218">
        <f>IF(N780="zákl. přenesená",J780,0)</f>
        <v>0</v>
      </c>
      <c r="BH780" s="218">
        <f>IF(N780="sníž. přenesená",J780,0)</f>
        <v>0</v>
      </c>
      <c r="BI780" s="218">
        <f>IF(N780="nulová",J780,0)</f>
        <v>0</v>
      </c>
      <c r="BJ780" s="19" t="s">
        <v>80</v>
      </c>
      <c r="BK780" s="218">
        <f>ROUND(I780*H780,2)</f>
        <v>0</v>
      </c>
      <c r="BL780" s="19" t="s">
        <v>234</v>
      </c>
      <c r="BM780" s="217" t="s">
        <v>1128</v>
      </c>
    </row>
    <row r="781" s="14" customFormat="1">
      <c r="A781" s="14"/>
      <c r="B781" s="230"/>
      <c r="C781" s="231"/>
      <c r="D781" s="221" t="s">
        <v>146</v>
      </c>
      <c r="E781" s="232" t="s">
        <v>19</v>
      </c>
      <c r="F781" s="233" t="s">
        <v>1129</v>
      </c>
      <c r="G781" s="231"/>
      <c r="H781" s="234">
        <v>1</v>
      </c>
      <c r="I781" s="235"/>
      <c r="J781" s="231"/>
      <c r="K781" s="231"/>
      <c r="L781" s="236"/>
      <c r="M781" s="237"/>
      <c r="N781" s="238"/>
      <c r="O781" s="238"/>
      <c r="P781" s="238"/>
      <c r="Q781" s="238"/>
      <c r="R781" s="238"/>
      <c r="S781" s="238"/>
      <c r="T781" s="23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0" t="s">
        <v>146</v>
      </c>
      <c r="AU781" s="240" t="s">
        <v>82</v>
      </c>
      <c r="AV781" s="14" t="s">
        <v>82</v>
      </c>
      <c r="AW781" s="14" t="s">
        <v>33</v>
      </c>
      <c r="AX781" s="14" t="s">
        <v>80</v>
      </c>
      <c r="AY781" s="240" t="s">
        <v>136</v>
      </c>
    </row>
    <row r="782" s="2" customFormat="1" ht="24.15" customHeight="1">
      <c r="A782" s="40"/>
      <c r="B782" s="41"/>
      <c r="C782" s="206" t="s">
        <v>1130</v>
      </c>
      <c r="D782" s="206" t="s">
        <v>139</v>
      </c>
      <c r="E782" s="207" t="s">
        <v>1131</v>
      </c>
      <c r="F782" s="208" t="s">
        <v>1132</v>
      </c>
      <c r="G782" s="209" t="s">
        <v>154</v>
      </c>
      <c r="H782" s="210">
        <v>33.810000000000002</v>
      </c>
      <c r="I782" s="211"/>
      <c r="J782" s="212">
        <f>ROUND(I782*H782,2)</f>
        <v>0</v>
      </c>
      <c r="K782" s="208" t="s">
        <v>143</v>
      </c>
      <c r="L782" s="46"/>
      <c r="M782" s="213" t="s">
        <v>19</v>
      </c>
      <c r="N782" s="214" t="s">
        <v>43</v>
      </c>
      <c r="O782" s="86"/>
      <c r="P782" s="215">
        <f>O782*H782</f>
        <v>0</v>
      </c>
      <c r="Q782" s="215">
        <v>0</v>
      </c>
      <c r="R782" s="215">
        <f>Q782*H782</f>
        <v>0</v>
      </c>
      <c r="S782" s="215">
        <v>0.00069999999999999999</v>
      </c>
      <c r="T782" s="216">
        <f>S782*H782</f>
        <v>0.023667000000000001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17" t="s">
        <v>234</v>
      </c>
      <c r="AT782" s="217" t="s">
        <v>139</v>
      </c>
      <c r="AU782" s="217" t="s">
        <v>82</v>
      </c>
      <c r="AY782" s="19" t="s">
        <v>136</v>
      </c>
      <c r="BE782" s="218">
        <f>IF(N782="základní",J782,0)</f>
        <v>0</v>
      </c>
      <c r="BF782" s="218">
        <f>IF(N782="snížená",J782,0)</f>
        <v>0</v>
      </c>
      <c r="BG782" s="218">
        <f>IF(N782="zákl. přenesená",J782,0)</f>
        <v>0</v>
      </c>
      <c r="BH782" s="218">
        <f>IF(N782="sníž. přenesená",J782,0)</f>
        <v>0</v>
      </c>
      <c r="BI782" s="218">
        <f>IF(N782="nulová",J782,0)</f>
        <v>0</v>
      </c>
      <c r="BJ782" s="19" t="s">
        <v>80</v>
      </c>
      <c r="BK782" s="218">
        <f>ROUND(I782*H782,2)</f>
        <v>0</v>
      </c>
      <c r="BL782" s="19" t="s">
        <v>234</v>
      </c>
      <c r="BM782" s="217" t="s">
        <v>1133</v>
      </c>
    </row>
    <row r="783" s="13" customFormat="1">
      <c r="A783" s="13"/>
      <c r="B783" s="219"/>
      <c r="C783" s="220"/>
      <c r="D783" s="221" t="s">
        <v>146</v>
      </c>
      <c r="E783" s="222" t="s">
        <v>19</v>
      </c>
      <c r="F783" s="223" t="s">
        <v>1134</v>
      </c>
      <c r="G783" s="220"/>
      <c r="H783" s="222" t="s">
        <v>19</v>
      </c>
      <c r="I783" s="224"/>
      <c r="J783" s="220"/>
      <c r="K783" s="220"/>
      <c r="L783" s="225"/>
      <c r="M783" s="226"/>
      <c r="N783" s="227"/>
      <c r="O783" s="227"/>
      <c r="P783" s="227"/>
      <c r="Q783" s="227"/>
      <c r="R783" s="227"/>
      <c r="S783" s="227"/>
      <c r="T783" s="22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29" t="s">
        <v>146</v>
      </c>
      <c r="AU783" s="229" t="s">
        <v>82</v>
      </c>
      <c r="AV783" s="13" t="s">
        <v>80</v>
      </c>
      <c r="AW783" s="13" t="s">
        <v>33</v>
      </c>
      <c r="AX783" s="13" t="s">
        <v>72</v>
      </c>
      <c r="AY783" s="229" t="s">
        <v>136</v>
      </c>
    </row>
    <row r="784" s="14" customFormat="1">
      <c r="A784" s="14"/>
      <c r="B784" s="230"/>
      <c r="C784" s="231"/>
      <c r="D784" s="221" t="s">
        <v>146</v>
      </c>
      <c r="E784" s="232" t="s">
        <v>19</v>
      </c>
      <c r="F784" s="233" t="s">
        <v>1135</v>
      </c>
      <c r="G784" s="231"/>
      <c r="H784" s="234">
        <v>25.41</v>
      </c>
      <c r="I784" s="235"/>
      <c r="J784" s="231"/>
      <c r="K784" s="231"/>
      <c r="L784" s="236"/>
      <c r="M784" s="237"/>
      <c r="N784" s="238"/>
      <c r="O784" s="238"/>
      <c r="P784" s="238"/>
      <c r="Q784" s="238"/>
      <c r="R784" s="238"/>
      <c r="S784" s="238"/>
      <c r="T784" s="23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0" t="s">
        <v>146</v>
      </c>
      <c r="AU784" s="240" t="s">
        <v>82</v>
      </c>
      <c r="AV784" s="14" t="s">
        <v>82</v>
      </c>
      <c r="AW784" s="14" t="s">
        <v>33</v>
      </c>
      <c r="AX784" s="14" t="s">
        <v>72</v>
      </c>
      <c r="AY784" s="240" t="s">
        <v>136</v>
      </c>
    </row>
    <row r="785" s="14" customFormat="1">
      <c r="A785" s="14"/>
      <c r="B785" s="230"/>
      <c r="C785" s="231"/>
      <c r="D785" s="221" t="s">
        <v>146</v>
      </c>
      <c r="E785" s="232" t="s">
        <v>19</v>
      </c>
      <c r="F785" s="233" t="s">
        <v>1136</v>
      </c>
      <c r="G785" s="231"/>
      <c r="H785" s="234">
        <v>8.4000000000000004</v>
      </c>
      <c r="I785" s="235"/>
      <c r="J785" s="231"/>
      <c r="K785" s="231"/>
      <c r="L785" s="236"/>
      <c r="M785" s="237"/>
      <c r="N785" s="238"/>
      <c r="O785" s="238"/>
      <c r="P785" s="238"/>
      <c r="Q785" s="238"/>
      <c r="R785" s="238"/>
      <c r="S785" s="238"/>
      <c r="T785" s="23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0" t="s">
        <v>146</v>
      </c>
      <c r="AU785" s="240" t="s">
        <v>82</v>
      </c>
      <c r="AV785" s="14" t="s">
        <v>82</v>
      </c>
      <c r="AW785" s="14" t="s">
        <v>33</v>
      </c>
      <c r="AX785" s="14" t="s">
        <v>72</v>
      </c>
      <c r="AY785" s="240" t="s">
        <v>136</v>
      </c>
    </row>
    <row r="786" s="15" customFormat="1">
      <c r="A786" s="15"/>
      <c r="B786" s="241"/>
      <c r="C786" s="242"/>
      <c r="D786" s="221" t="s">
        <v>146</v>
      </c>
      <c r="E786" s="243" t="s">
        <v>19</v>
      </c>
      <c r="F786" s="244" t="s">
        <v>151</v>
      </c>
      <c r="G786" s="242"/>
      <c r="H786" s="245">
        <v>33.810000000000002</v>
      </c>
      <c r="I786" s="246"/>
      <c r="J786" s="242"/>
      <c r="K786" s="242"/>
      <c r="L786" s="247"/>
      <c r="M786" s="248"/>
      <c r="N786" s="249"/>
      <c r="O786" s="249"/>
      <c r="P786" s="249"/>
      <c r="Q786" s="249"/>
      <c r="R786" s="249"/>
      <c r="S786" s="249"/>
      <c r="T786" s="250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51" t="s">
        <v>146</v>
      </c>
      <c r="AU786" s="251" t="s">
        <v>82</v>
      </c>
      <c r="AV786" s="15" t="s">
        <v>144</v>
      </c>
      <c r="AW786" s="15" t="s">
        <v>33</v>
      </c>
      <c r="AX786" s="15" t="s">
        <v>80</v>
      </c>
      <c r="AY786" s="251" t="s">
        <v>136</v>
      </c>
    </row>
    <row r="787" s="2" customFormat="1" ht="14.4" customHeight="1">
      <c r="A787" s="40"/>
      <c r="B787" s="41"/>
      <c r="C787" s="263" t="s">
        <v>1137</v>
      </c>
      <c r="D787" s="263" t="s">
        <v>378</v>
      </c>
      <c r="E787" s="264" t="s">
        <v>1138</v>
      </c>
      <c r="F787" s="265" t="s">
        <v>1139</v>
      </c>
      <c r="G787" s="266" t="s">
        <v>392</v>
      </c>
      <c r="H787" s="267">
        <v>16</v>
      </c>
      <c r="I787" s="268"/>
      <c r="J787" s="269">
        <f>ROUND(I787*H787,2)</f>
        <v>0</v>
      </c>
      <c r="K787" s="265" t="s">
        <v>19</v>
      </c>
      <c r="L787" s="270"/>
      <c r="M787" s="271" t="s">
        <v>19</v>
      </c>
      <c r="N787" s="272" t="s">
        <v>43</v>
      </c>
      <c r="O787" s="86"/>
      <c r="P787" s="215">
        <f>O787*H787</f>
        <v>0</v>
      </c>
      <c r="Q787" s="215">
        <v>0.0020999999999999999</v>
      </c>
      <c r="R787" s="215">
        <f>Q787*H787</f>
        <v>0.033599999999999998</v>
      </c>
      <c r="S787" s="215">
        <v>0</v>
      </c>
      <c r="T787" s="216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17" t="s">
        <v>398</v>
      </c>
      <c r="AT787" s="217" t="s">
        <v>378</v>
      </c>
      <c r="AU787" s="217" t="s">
        <v>82</v>
      </c>
      <c r="AY787" s="19" t="s">
        <v>136</v>
      </c>
      <c r="BE787" s="218">
        <f>IF(N787="základní",J787,0)</f>
        <v>0</v>
      </c>
      <c r="BF787" s="218">
        <f>IF(N787="snížená",J787,0)</f>
        <v>0</v>
      </c>
      <c r="BG787" s="218">
        <f>IF(N787="zákl. přenesená",J787,0)</f>
        <v>0</v>
      </c>
      <c r="BH787" s="218">
        <f>IF(N787="sníž. přenesená",J787,0)</f>
        <v>0</v>
      </c>
      <c r="BI787" s="218">
        <f>IF(N787="nulová",J787,0)</f>
        <v>0</v>
      </c>
      <c r="BJ787" s="19" t="s">
        <v>80</v>
      </c>
      <c r="BK787" s="218">
        <f>ROUND(I787*H787,2)</f>
        <v>0</v>
      </c>
      <c r="BL787" s="19" t="s">
        <v>234</v>
      </c>
      <c r="BM787" s="217" t="s">
        <v>1140</v>
      </c>
    </row>
    <row r="788" s="14" customFormat="1">
      <c r="A788" s="14"/>
      <c r="B788" s="230"/>
      <c r="C788" s="231"/>
      <c r="D788" s="221" t="s">
        <v>146</v>
      </c>
      <c r="E788" s="232" t="s">
        <v>19</v>
      </c>
      <c r="F788" s="233" t="s">
        <v>1141</v>
      </c>
      <c r="G788" s="231"/>
      <c r="H788" s="234">
        <v>16</v>
      </c>
      <c r="I788" s="235"/>
      <c r="J788" s="231"/>
      <c r="K788" s="231"/>
      <c r="L788" s="236"/>
      <c r="M788" s="237"/>
      <c r="N788" s="238"/>
      <c r="O788" s="238"/>
      <c r="P788" s="238"/>
      <c r="Q788" s="238"/>
      <c r="R788" s="238"/>
      <c r="S788" s="238"/>
      <c r="T788" s="23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0" t="s">
        <v>146</v>
      </c>
      <c r="AU788" s="240" t="s">
        <v>82</v>
      </c>
      <c r="AV788" s="14" t="s">
        <v>82</v>
      </c>
      <c r="AW788" s="14" t="s">
        <v>33</v>
      </c>
      <c r="AX788" s="14" t="s">
        <v>80</v>
      </c>
      <c r="AY788" s="240" t="s">
        <v>136</v>
      </c>
    </row>
    <row r="789" s="2" customFormat="1" ht="24.15" customHeight="1">
      <c r="A789" s="40"/>
      <c r="B789" s="41"/>
      <c r="C789" s="206" t="s">
        <v>1142</v>
      </c>
      <c r="D789" s="206" t="s">
        <v>139</v>
      </c>
      <c r="E789" s="207" t="s">
        <v>1143</v>
      </c>
      <c r="F789" s="208" t="s">
        <v>1144</v>
      </c>
      <c r="G789" s="209" t="s">
        <v>154</v>
      </c>
      <c r="H789" s="210">
        <v>33.810000000000002</v>
      </c>
      <c r="I789" s="211"/>
      <c r="J789" s="212">
        <f>ROUND(I789*H789,2)</f>
        <v>0</v>
      </c>
      <c r="K789" s="208" t="s">
        <v>143</v>
      </c>
      <c r="L789" s="46"/>
      <c r="M789" s="213" t="s">
        <v>19</v>
      </c>
      <c r="N789" s="214" t="s">
        <v>43</v>
      </c>
      <c r="O789" s="86"/>
      <c r="P789" s="215">
        <f>O789*H789</f>
        <v>0</v>
      </c>
      <c r="Q789" s="215">
        <v>0</v>
      </c>
      <c r="R789" s="215">
        <f>Q789*H789</f>
        <v>0</v>
      </c>
      <c r="S789" s="215">
        <v>0</v>
      </c>
      <c r="T789" s="216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17" t="s">
        <v>234</v>
      </c>
      <c r="AT789" s="217" t="s">
        <v>139</v>
      </c>
      <c r="AU789" s="217" t="s">
        <v>82</v>
      </c>
      <c r="AY789" s="19" t="s">
        <v>136</v>
      </c>
      <c r="BE789" s="218">
        <f>IF(N789="základní",J789,0)</f>
        <v>0</v>
      </c>
      <c r="BF789" s="218">
        <f>IF(N789="snížená",J789,0)</f>
        <v>0</v>
      </c>
      <c r="BG789" s="218">
        <f>IF(N789="zákl. přenesená",J789,0)</f>
        <v>0</v>
      </c>
      <c r="BH789" s="218">
        <f>IF(N789="sníž. přenesená",J789,0)</f>
        <v>0</v>
      </c>
      <c r="BI789" s="218">
        <f>IF(N789="nulová",J789,0)</f>
        <v>0</v>
      </c>
      <c r="BJ789" s="19" t="s">
        <v>80</v>
      </c>
      <c r="BK789" s="218">
        <f>ROUND(I789*H789,2)</f>
        <v>0</v>
      </c>
      <c r="BL789" s="19" t="s">
        <v>234</v>
      </c>
      <c r="BM789" s="217" t="s">
        <v>1145</v>
      </c>
    </row>
    <row r="790" s="13" customFormat="1">
      <c r="A790" s="13"/>
      <c r="B790" s="219"/>
      <c r="C790" s="220"/>
      <c r="D790" s="221" t="s">
        <v>146</v>
      </c>
      <c r="E790" s="222" t="s">
        <v>19</v>
      </c>
      <c r="F790" s="223" t="s">
        <v>1146</v>
      </c>
      <c r="G790" s="220"/>
      <c r="H790" s="222" t="s">
        <v>19</v>
      </c>
      <c r="I790" s="224"/>
      <c r="J790" s="220"/>
      <c r="K790" s="220"/>
      <c r="L790" s="225"/>
      <c r="M790" s="226"/>
      <c r="N790" s="227"/>
      <c r="O790" s="227"/>
      <c r="P790" s="227"/>
      <c r="Q790" s="227"/>
      <c r="R790" s="227"/>
      <c r="S790" s="227"/>
      <c r="T790" s="22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29" t="s">
        <v>146</v>
      </c>
      <c r="AU790" s="229" t="s">
        <v>82</v>
      </c>
      <c r="AV790" s="13" t="s">
        <v>80</v>
      </c>
      <c r="AW790" s="13" t="s">
        <v>33</v>
      </c>
      <c r="AX790" s="13" t="s">
        <v>72</v>
      </c>
      <c r="AY790" s="229" t="s">
        <v>136</v>
      </c>
    </row>
    <row r="791" s="14" customFormat="1">
      <c r="A791" s="14"/>
      <c r="B791" s="230"/>
      <c r="C791" s="231"/>
      <c r="D791" s="221" t="s">
        <v>146</v>
      </c>
      <c r="E791" s="232" t="s">
        <v>19</v>
      </c>
      <c r="F791" s="233" t="s">
        <v>1135</v>
      </c>
      <c r="G791" s="231"/>
      <c r="H791" s="234">
        <v>25.41</v>
      </c>
      <c r="I791" s="235"/>
      <c r="J791" s="231"/>
      <c r="K791" s="231"/>
      <c r="L791" s="236"/>
      <c r="M791" s="237"/>
      <c r="N791" s="238"/>
      <c r="O791" s="238"/>
      <c r="P791" s="238"/>
      <c r="Q791" s="238"/>
      <c r="R791" s="238"/>
      <c r="S791" s="238"/>
      <c r="T791" s="23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0" t="s">
        <v>146</v>
      </c>
      <c r="AU791" s="240" t="s">
        <v>82</v>
      </c>
      <c r="AV791" s="14" t="s">
        <v>82</v>
      </c>
      <c r="AW791" s="14" t="s">
        <v>33</v>
      </c>
      <c r="AX791" s="14" t="s">
        <v>72</v>
      </c>
      <c r="AY791" s="240" t="s">
        <v>136</v>
      </c>
    </row>
    <row r="792" s="14" customFormat="1">
      <c r="A792" s="14"/>
      <c r="B792" s="230"/>
      <c r="C792" s="231"/>
      <c r="D792" s="221" t="s">
        <v>146</v>
      </c>
      <c r="E792" s="232" t="s">
        <v>19</v>
      </c>
      <c r="F792" s="233" t="s">
        <v>1136</v>
      </c>
      <c r="G792" s="231"/>
      <c r="H792" s="234">
        <v>8.4000000000000004</v>
      </c>
      <c r="I792" s="235"/>
      <c r="J792" s="231"/>
      <c r="K792" s="231"/>
      <c r="L792" s="236"/>
      <c r="M792" s="237"/>
      <c r="N792" s="238"/>
      <c r="O792" s="238"/>
      <c r="P792" s="238"/>
      <c r="Q792" s="238"/>
      <c r="R792" s="238"/>
      <c r="S792" s="238"/>
      <c r="T792" s="23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0" t="s">
        <v>146</v>
      </c>
      <c r="AU792" s="240" t="s">
        <v>82</v>
      </c>
      <c r="AV792" s="14" t="s">
        <v>82</v>
      </c>
      <c r="AW792" s="14" t="s">
        <v>33</v>
      </c>
      <c r="AX792" s="14" t="s">
        <v>72</v>
      </c>
      <c r="AY792" s="240" t="s">
        <v>136</v>
      </c>
    </row>
    <row r="793" s="15" customFormat="1">
      <c r="A793" s="15"/>
      <c r="B793" s="241"/>
      <c r="C793" s="242"/>
      <c r="D793" s="221" t="s">
        <v>146</v>
      </c>
      <c r="E793" s="243" t="s">
        <v>19</v>
      </c>
      <c r="F793" s="244" t="s">
        <v>151</v>
      </c>
      <c r="G793" s="242"/>
      <c r="H793" s="245">
        <v>33.810000000000002</v>
      </c>
      <c r="I793" s="246"/>
      <c r="J793" s="242"/>
      <c r="K793" s="242"/>
      <c r="L793" s="247"/>
      <c r="M793" s="248"/>
      <c r="N793" s="249"/>
      <c r="O793" s="249"/>
      <c r="P793" s="249"/>
      <c r="Q793" s="249"/>
      <c r="R793" s="249"/>
      <c r="S793" s="249"/>
      <c r="T793" s="250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51" t="s">
        <v>146</v>
      </c>
      <c r="AU793" s="251" t="s">
        <v>82</v>
      </c>
      <c r="AV793" s="15" t="s">
        <v>144</v>
      </c>
      <c r="AW793" s="15" t="s">
        <v>33</v>
      </c>
      <c r="AX793" s="15" t="s">
        <v>80</v>
      </c>
      <c r="AY793" s="251" t="s">
        <v>136</v>
      </c>
    </row>
    <row r="794" s="2" customFormat="1" ht="37.8" customHeight="1">
      <c r="A794" s="40"/>
      <c r="B794" s="41"/>
      <c r="C794" s="206" t="s">
        <v>1147</v>
      </c>
      <c r="D794" s="206" t="s">
        <v>139</v>
      </c>
      <c r="E794" s="207" t="s">
        <v>1148</v>
      </c>
      <c r="F794" s="208" t="s">
        <v>1149</v>
      </c>
      <c r="G794" s="209" t="s">
        <v>392</v>
      </c>
      <c r="H794" s="210">
        <v>15</v>
      </c>
      <c r="I794" s="211"/>
      <c r="J794" s="212">
        <f>ROUND(I794*H794,2)</f>
        <v>0</v>
      </c>
      <c r="K794" s="208" t="s">
        <v>143</v>
      </c>
      <c r="L794" s="46"/>
      <c r="M794" s="213" t="s">
        <v>19</v>
      </c>
      <c r="N794" s="214" t="s">
        <v>43</v>
      </c>
      <c r="O794" s="86"/>
      <c r="P794" s="215">
        <f>O794*H794</f>
        <v>0</v>
      </c>
      <c r="Q794" s="215">
        <v>0</v>
      </c>
      <c r="R794" s="215">
        <f>Q794*H794</f>
        <v>0</v>
      </c>
      <c r="S794" s="215">
        <v>0.0035000000000000001</v>
      </c>
      <c r="T794" s="216">
        <f>S794*H794</f>
        <v>0.052499999999999998</v>
      </c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R794" s="217" t="s">
        <v>234</v>
      </c>
      <c r="AT794" s="217" t="s">
        <v>139</v>
      </c>
      <c r="AU794" s="217" t="s">
        <v>82</v>
      </c>
      <c r="AY794" s="19" t="s">
        <v>136</v>
      </c>
      <c r="BE794" s="218">
        <f>IF(N794="základní",J794,0)</f>
        <v>0</v>
      </c>
      <c r="BF794" s="218">
        <f>IF(N794="snížená",J794,0)</f>
        <v>0</v>
      </c>
      <c r="BG794" s="218">
        <f>IF(N794="zákl. přenesená",J794,0)</f>
        <v>0</v>
      </c>
      <c r="BH794" s="218">
        <f>IF(N794="sníž. přenesená",J794,0)</f>
        <v>0</v>
      </c>
      <c r="BI794" s="218">
        <f>IF(N794="nulová",J794,0)</f>
        <v>0</v>
      </c>
      <c r="BJ794" s="19" t="s">
        <v>80</v>
      </c>
      <c r="BK794" s="218">
        <f>ROUND(I794*H794,2)</f>
        <v>0</v>
      </c>
      <c r="BL794" s="19" t="s">
        <v>234</v>
      </c>
      <c r="BM794" s="217" t="s">
        <v>1150</v>
      </c>
    </row>
    <row r="795" s="14" customFormat="1">
      <c r="A795" s="14"/>
      <c r="B795" s="230"/>
      <c r="C795" s="231"/>
      <c r="D795" s="221" t="s">
        <v>146</v>
      </c>
      <c r="E795" s="232" t="s">
        <v>19</v>
      </c>
      <c r="F795" s="233" t="s">
        <v>1151</v>
      </c>
      <c r="G795" s="231"/>
      <c r="H795" s="234">
        <v>15</v>
      </c>
      <c r="I795" s="235"/>
      <c r="J795" s="231"/>
      <c r="K795" s="231"/>
      <c r="L795" s="236"/>
      <c r="M795" s="237"/>
      <c r="N795" s="238"/>
      <c r="O795" s="238"/>
      <c r="P795" s="238"/>
      <c r="Q795" s="238"/>
      <c r="R795" s="238"/>
      <c r="S795" s="238"/>
      <c r="T795" s="23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0" t="s">
        <v>146</v>
      </c>
      <c r="AU795" s="240" t="s">
        <v>82</v>
      </c>
      <c r="AV795" s="14" t="s">
        <v>82</v>
      </c>
      <c r="AW795" s="14" t="s">
        <v>33</v>
      </c>
      <c r="AX795" s="14" t="s">
        <v>80</v>
      </c>
      <c r="AY795" s="240" t="s">
        <v>136</v>
      </c>
    </row>
    <row r="796" s="2" customFormat="1" ht="49.05" customHeight="1">
      <c r="A796" s="40"/>
      <c r="B796" s="41"/>
      <c r="C796" s="206" t="s">
        <v>1152</v>
      </c>
      <c r="D796" s="206" t="s">
        <v>139</v>
      </c>
      <c r="E796" s="207" t="s">
        <v>1153</v>
      </c>
      <c r="F796" s="208" t="s">
        <v>1154</v>
      </c>
      <c r="G796" s="209" t="s">
        <v>392</v>
      </c>
      <c r="H796" s="210">
        <v>32</v>
      </c>
      <c r="I796" s="211"/>
      <c r="J796" s="212">
        <f>ROUND(I796*H796,2)</f>
        <v>0</v>
      </c>
      <c r="K796" s="208" t="s">
        <v>143</v>
      </c>
      <c r="L796" s="46"/>
      <c r="M796" s="213" t="s">
        <v>19</v>
      </c>
      <c r="N796" s="214" t="s">
        <v>43</v>
      </c>
      <c r="O796" s="86"/>
      <c r="P796" s="215">
        <f>O796*H796</f>
        <v>0</v>
      </c>
      <c r="Q796" s="215">
        <v>0</v>
      </c>
      <c r="R796" s="215">
        <f>Q796*H796</f>
        <v>0</v>
      </c>
      <c r="S796" s="215">
        <v>0.024</v>
      </c>
      <c r="T796" s="216">
        <f>S796*H796</f>
        <v>0.76800000000000002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17" t="s">
        <v>234</v>
      </c>
      <c r="AT796" s="217" t="s">
        <v>139</v>
      </c>
      <c r="AU796" s="217" t="s">
        <v>82</v>
      </c>
      <c r="AY796" s="19" t="s">
        <v>136</v>
      </c>
      <c r="BE796" s="218">
        <f>IF(N796="základní",J796,0)</f>
        <v>0</v>
      </c>
      <c r="BF796" s="218">
        <f>IF(N796="snížená",J796,0)</f>
        <v>0</v>
      </c>
      <c r="BG796" s="218">
        <f>IF(N796="zákl. přenesená",J796,0)</f>
        <v>0</v>
      </c>
      <c r="BH796" s="218">
        <f>IF(N796="sníž. přenesená",J796,0)</f>
        <v>0</v>
      </c>
      <c r="BI796" s="218">
        <f>IF(N796="nulová",J796,0)</f>
        <v>0</v>
      </c>
      <c r="BJ796" s="19" t="s">
        <v>80</v>
      </c>
      <c r="BK796" s="218">
        <f>ROUND(I796*H796,2)</f>
        <v>0</v>
      </c>
      <c r="BL796" s="19" t="s">
        <v>234</v>
      </c>
      <c r="BM796" s="217" t="s">
        <v>1155</v>
      </c>
    </row>
    <row r="797" s="14" customFormat="1">
      <c r="A797" s="14"/>
      <c r="B797" s="230"/>
      <c r="C797" s="231"/>
      <c r="D797" s="221" t="s">
        <v>146</v>
      </c>
      <c r="E797" s="232" t="s">
        <v>19</v>
      </c>
      <c r="F797" s="233" t="s">
        <v>1156</v>
      </c>
      <c r="G797" s="231"/>
      <c r="H797" s="234">
        <v>32</v>
      </c>
      <c r="I797" s="235"/>
      <c r="J797" s="231"/>
      <c r="K797" s="231"/>
      <c r="L797" s="236"/>
      <c r="M797" s="237"/>
      <c r="N797" s="238"/>
      <c r="O797" s="238"/>
      <c r="P797" s="238"/>
      <c r="Q797" s="238"/>
      <c r="R797" s="238"/>
      <c r="S797" s="238"/>
      <c r="T797" s="23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0" t="s">
        <v>146</v>
      </c>
      <c r="AU797" s="240" t="s">
        <v>82</v>
      </c>
      <c r="AV797" s="14" t="s">
        <v>82</v>
      </c>
      <c r="AW797" s="14" t="s">
        <v>33</v>
      </c>
      <c r="AX797" s="14" t="s">
        <v>80</v>
      </c>
      <c r="AY797" s="240" t="s">
        <v>136</v>
      </c>
    </row>
    <row r="798" s="2" customFormat="1" ht="37.8" customHeight="1">
      <c r="A798" s="40"/>
      <c r="B798" s="41"/>
      <c r="C798" s="206" t="s">
        <v>1157</v>
      </c>
      <c r="D798" s="206" t="s">
        <v>139</v>
      </c>
      <c r="E798" s="207" t="s">
        <v>1158</v>
      </c>
      <c r="F798" s="208" t="s">
        <v>1159</v>
      </c>
      <c r="G798" s="209" t="s">
        <v>392</v>
      </c>
      <c r="H798" s="210">
        <v>6</v>
      </c>
      <c r="I798" s="211"/>
      <c r="J798" s="212">
        <f>ROUND(I798*H798,2)</f>
        <v>0</v>
      </c>
      <c r="K798" s="208" t="s">
        <v>143</v>
      </c>
      <c r="L798" s="46"/>
      <c r="M798" s="213" t="s">
        <v>19</v>
      </c>
      <c r="N798" s="214" t="s">
        <v>43</v>
      </c>
      <c r="O798" s="86"/>
      <c r="P798" s="215">
        <f>O798*H798</f>
        <v>0</v>
      </c>
      <c r="Q798" s="215">
        <v>0</v>
      </c>
      <c r="R798" s="215">
        <f>Q798*H798</f>
        <v>0</v>
      </c>
      <c r="S798" s="215">
        <v>0</v>
      </c>
      <c r="T798" s="216">
        <f>S798*H798</f>
        <v>0</v>
      </c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R798" s="217" t="s">
        <v>234</v>
      </c>
      <c r="AT798" s="217" t="s">
        <v>139</v>
      </c>
      <c r="AU798" s="217" t="s">
        <v>82</v>
      </c>
      <c r="AY798" s="19" t="s">
        <v>136</v>
      </c>
      <c r="BE798" s="218">
        <f>IF(N798="základní",J798,0)</f>
        <v>0</v>
      </c>
      <c r="BF798" s="218">
        <f>IF(N798="snížená",J798,0)</f>
        <v>0</v>
      </c>
      <c r="BG798" s="218">
        <f>IF(N798="zákl. přenesená",J798,0)</f>
        <v>0</v>
      </c>
      <c r="BH798" s="218">
        <f>IF(N798="sníž. přenesená",J798,0)</f>
        <v>0</v>
      </c>
      <c r="BI798" s="218">
        <f>IF(N798="nulová",J798,0)</f>
        <v>0</v>
      </c>
      <c r="BJ798" s="19" t="s">
        <v>80</v>
      </c>
      <c r="BK798" s="218">
        <f>ROUND(I798*H798,2)</f>
        <v>0</v>
      </c>
      <c r="BL798" s="19" t="s">
        <v>234</v>
      </c>
      <c r="BM798" s="217" t="s">
        <v>1160</v>
      </c>
    </row>
    <row r="799" s="14" customFormat="1">
      <c r="A799" s="14"/>
      <c r="B799" s="230"/>
      <c r="C799" s="231"/>
      <c r="D799" s="221" t="s">
        <v>146</v>
      </c>
      <c r="E799" s="232" t="s">
        <v>19</v>
      </c>
      <c r="F799" s="233" t="s">
        <v>1161</v>
      </c>
      <c r="G799" s="231"/>
      <c r="H799" s="234">
        <v>6</v>
      </c>
      <c r="I799" s="235"/>
      <c r="J799" s="231"/>
      <c r="K799" s="231"/>
      <c r="L799" s="236"/>
      <c r="M799" s="237"/>
      <c r="N799" s="238"/>
      <c r="O799" s="238"/>
      <c r="P799" s="238"/>
      <c r="Q799" s="238"/>
      <c r="R799" s="238"/>
      <c r="S799" s="238"/>
      <c r="T799" s="23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0" t="s">
        <v>146</v>
      </c>
      <c r="AU799" s="240" t="s">
        <v>82</v>
      </c>
      <c r="AV799" s="14" t="s">
        <v>82</v>
      </c>
      <c r="AW799" s="14" t="s">
        <v>33</v>
      </c>
      <c r="AX799" s="14" t="s">
        <v>80</v>
      </c>
      <c r="AY799" s="240" t="s">
        <v>136</v>
      </c>
    </row>
    <row r="800" s="2" customFormat="1" ht="37.8" customHeight="1">
      <c r="A800" s="40"/>
      <c r="B800" s="41"/>
      <c r="C800" s="206" t="s">
        <v>1162</v>
      </c>
      <c r="D800" s="206" t="s">
        <v>139</v>
      </c>
      <c r="E800" s="207" t="s">
        <v>1163</v>
      </c>
      <c r="F800" s="208" t="s">
        <v>1164</v>
      </c>
      <c r="G800" s="209" t="s">
        <v>392</v>
      </c>
      <c r="H800" s="210">
        <v>4</v>
      </c>
      <c r="I800" s="211"/>
      <c r="J800" s="212">
        <f>ROUND(I800*H800,2)</f>
        <v>0</v>
      </c>
      <c r="K800" s="208" t="s">
        <v>143</v>
      </c>
      <c r="L800" s="46"/>
      <c r="M800" s="213" t="s">
        <v>19</v>
      </c>
      <c r="N800" s="214" t="s">
        <v>43</v>
      </c>
      <c r="O800" s="86"/>
      <c r="P800" s="215">
        <f>O800*H800</f>
        <v>0</v>
      </c>
      <c r="Q800" s="215">
        <v>0</v>
      </c>
      <c r="R800" s="215">
        <f>Q800*H800</f>
        <v>0</v>
      </c>
      <c r="S800" s="215">
        <v>0</v>
      </c>
      <c r="T800" s="216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17" t="s">
        <v>234</v>
      </c>
      <c r="AT800" s="217" t="s">
        <v>139</v>
      </c>
      <c r="AU800" s="217" t="s">
        <v>82</v>
      </c>
      <c r="AY800" s="19" t="s">
        <v>136</v>
      </c>
      <c r="BE800" s="218">
        <f>IF(N800="základní",J800,0)</f>
        <v>0</v>
      </c>
      <c r="BF800" s="218">
        <f>IF(N800="snížená",J800,0)</f>
        <v>0</v>
      </c>
      <c r="BG800" s="218">
        <f>IF(N800="zákl. přenesená",J800,0)</f>
        <v>0</v>
      </c>
      <c r="BH800" s="218">
        <f>IF(N800="sníž. přenesená",J800,0)</f>
        <v>0</v>
      </c>
      <c r="BI800" s="218">
        <f>IF(N800="nulová",J800,0)</f>
        <v>0</v>
      </c>
      <c r="BJ800" s="19" t="s">
        <v>80</v>
      </c>
      <c r="BK800" s="218">
        <f>ROUND(I800*H800,2)</f>
        <v>0</v>
      </c>
      <c r="BL800" s="19" t="s">
        <v>234</v>
      </c>
      <c r="BM800" s="217" t="s">
        <v>1165</v>
      </c>
    </row>
    <row r="801" s="14" customFormat="1">
      <c r="A801" s="14"/>
      <c r="B801" s="230"/>
      <c r="C801" s="231"/>
      <c r="D801" s="221" t="s">
        <v>146</v>
      </c>
      <c r="E801" s="232" t="s">
        <v>19</v>
      </c>
      <c r="F801" s="233" t="s">
        <v>1166</v>
      </c>
      <c r="G801" s="231"/>
      <c r="H801" s="234">
        <v>4</v>
      </c>
      <c r="I801" s="235"/>
      <c r="J801" s="231"/>
      <c r="K801" s="231"/>
      <c r="L801" s="236"/>
      <c r="M801" s="237"/>
      <c r="N801" s="238"/>
      <c r="O801" s="238"/>
      <c r="P801" s="238"/>
      <c r="Q801" s="238"/>
      <c r="R801" s="238"/>
      <c r="S801" s="238"/>
      <c r="T801" s="23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0" t="s">
        <v>146</v>
      </c>
      <c r="AU801" s="240" t="s">
        <v>82</v>
      </c>
      <c r="AV801" s="14" t="s">
        <v>82</v>
      </c>
      <c r="AW801" s="14" t="s">
        <v>33</v>
      </c>
      <c r="AX801" s="14" t="s">
        <v>80</v>
      </c>
      <c r="AY801" s="240" t="s">
        <v>136</v>
      </c>
    </row>
    <row r="802" s="2" customFormat="1" ht="37.8" customHeight="1">
      <c r="A802" s="40"/>
      <c r="B802" s="41"/>
      <c r="C802" s="206" t="s">
        <v>1167</v>
      </c>
      <c r="D802" s="206" t="s">
        <v>139</v>
      </c>
      <c r="E802" s="207" t="s">
        <v>1168</v>
      </c>
      <c r="F802" s="208" t="s">
        <v>1169</v>
      </c>
      <c r="G802" s="209" t="s">
        <v>392</v>
      </c>
      <c r="H802" s="210">
        <v>28</v>
      </c>
      <c r="I802" s="211"/>
      <c r="J802" s="212">
        <f>ROUND(I802*H802,2)</f>
        <v>0</v>
      </c>
      <c r="K802" s="208" t="s">
        <v>143</v>
      </c>
      <c r="L802" s="46"/>
      <c r="M802" s="213" t="s">
        <v>19</v>
      </c>
      <c r="N802" s="214" t="s">
        <v>43</v>
      </c>
      <c r="O802" s="86"/>
      <c r="P802" s="215">
        <f>O802*H802</f>
        <v>0</v>
      </c>
      <c r="Q802" s="215">
        <v>0</v>
      </c>
      <c r="R802" s="215">
        <f>Q802*H802</f>
        <v>0</v>
      </c>
      <c r="S802" s="215">
        <v>0</v>
      </c>
      <c r="T802" s="216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17" t="s">
        <v>234</v>
      </c>
      <c r="AT802" s="217" t="s">
        <v>139</v>
      </c>
      <c r="AU802" s="217" t="s">
        <v>82</v>
      </c>
      <c r="AY802" s="19" t="s">
        <v>136</v>
      </c>
      <c r="BE802" s="218">
        <f>IF(N802="základní",J802,0)</f>
        <v>0</v>
      </c>
      <c r="BF802" s="218">
        <f>IF(N802="snížená",J802,0)</f>
        <v>0</v>
      </c>
      <c r="BG802" s="218">
        <f>IF(N802="zákl. přenesená",J802,0)</f>
        <v>0</v>
      </c>
      <c r="BH802" s="218">
        <f>IF(N802="sníž. přenesená",J802,0)</f>
        <v>0</v>
      </c>
      <c r="BI802" s="218">
        <f>IF(N802="nulová",J802,0)</f>
        <v>0</v>
      </c>
      <c r="BJ802" s="19" t="s">
        <v>80</v>
      </c>
      <c r="BK802" s="218">
        <f>ROUND(I802*H802,2)</f>
        <v>0</v>
      </c>
      <c r="BL802" s="19" t="s">
        <v>234</v>
      </c>
      <c r="BM802" s="217" t="s">
        <v>1170</v>
      </c>
    </row>
    <row r="803" s="14" customFormat="1">
      <c r="A803" s="14"/>
      <c r="B803" s="230"/>
      <c r="C803" s="231"/>
      <c r="D803" s="221" t="s">
        <v>146</v>
      </c>
      <c r="E803" s="232" t="s">
        <v>19</v>
      </c>
      <c r="F803" s="233" t="s">
        <v>1171</v>
      </c>
      <c r="G803" s="231"/>
      <c r="H803" s="234">
        <v>28</v>
      </c>
      <c r="I803" s="235"/>
      <c r="J803" s="231"/>
      <c r="K803" s="231"/>
      <c r="L803" s="236"/>
      <c r="M803" s="237"/>
      <c r="N803" s="238"/>
      <c r="O803" s="238"/>
      <c r="P803" s="238"/>
      <c r="Q803" s="238"/>
      <c r="R803" s="238"/>
      <c r="S803" s="238"/>
      <c r="T803" s="23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0" t="s">
        <v>146</v>
      </c>
      <c r="AU803" s="240" t="s">
        <v>82</v>
      </c>
      <c r="AV803" s="14" t="s">
        <v>82</v>
      </c>
      <c r="AW803" s="14" t="s">
        <v>33</v>
      </c>
      <c r="AX803" s="14" t="s">
        <v>80</v>
      </c>
      <c r="AY803" s="240" t="s">
        <v>136</v>
      </c>
    </row>
    <row r="804" s="2" customFormat="1" ht="14.4" customHeight="1">
      <c r="A804" s="40"/>
      <c r="B804" s="41"/>
      <c r="C804" s="263" t="s">
        <v>1172</v>
      </c>
      <c r="D804" s="263" t="s">
        <v>378</v>
      </c>
      <c r="E804" s="264" t="s">
        <v>1173</v>
      </c>
      <c r="F804" s="265" t="s">
        <v>1174</v>
      </c>
      <c r="G804" s="266" t="s">
        <v>164</v>
      </c>
      <c r="H804" s="267">
        <v>96.176000000000002</v>
      </c>
      <c r="I804" s="268"/>
      <c r="J804" s="269">
        <f>ROUND(I804*H804,2)</f>
        <v>0</v>
      </c>
      <c r="K804" s="265" t="s">
        <v>143</v>
      </c>
      <c r="L804" s="270"/>
      <c r="M804" s="271" t="s">
        <v>19</v>
      </c>
      <c r="N804" s="272" t="s">
        <v>43</v>
      </c>
      <c r="O804" s="86"/>
      <c r="P804" s="215">
        <f>O804*H804</f>
        <v>0</v>
      </c>
      <c r="Q804" s="215">
        <v>0.0050000000000000001</v>
      </c>
      <c r="R804" s="215">
        <f>Q804*H804</f>
        <v>0.48088000000000003</v>
      </c>
      <c r="S804" s="215">
        <v>0</v>
      </c>
      <c r="T804" s="216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17" t="s">
        <v>398</v>
      </c>
      <c r="AT804" s="217" t="s">
        <v>378</v>
      </c>
      <c r="AU804" s="217" t="s">
        <v>82</v>
      </c>
      <c r="AY804" s="19" t="s">
        <v>136</v>
      </c>
      <c r="BE804" s="218">
        <f>IF(N804="základní",J804,0)</f>
        <v>0</v>
      </c>
      <c r="BF804" s="218">
        <f>IF(N804="snížená",J804,0)</f>
        <v>0</v>
      </c>
      <c r="BG804" s="218">
        <f>IF(N804="zákl. přenesená",J804,0)</f>
        <v>0</v>
      </c>
      <c r="BH804" s="218">
        <f>IF(N804="sníž. přenesená",J804,0)</f>
        <v>0</v>
      </c>
      <c r="BI804" s="218">
        <f>IF(N804="nulová",J804,0)</f>
        <v>0</v>
      </c>
      <c r="BJ804" s="19" t="s">
        <v>80</v>
      </c>
      <c r="BK804" s="218">
        <f>ROUND(I804*H804,2)</f>
        <v>0</v>
      </c>
      <c r="BL804" s="19" t="s">
        <v>234</v>
      </c>
      <c r="BM804" s="217" t="s">
        <v>1175</v>
      </c>
    </row>
    <row r="805" s="13" customFormat="1">
      <c r="A805" s="13"/>
      <c r="B805" s="219"/>
      <c r="C805" s="220"/>
      <c r="D805" s="221" t="s">
        <v>146</v>
      </c>
      <c r="E805" s="222" t="s">
        <v>19</v>
      </c>
      <c r="F805" s="223" t="s">
        <v>1176</v>
      </c>
      <c r="G805" s="220"/>
      <c r="H805" s="222" t="s">
        <v>19</v>
      </c>
      <c r="I805" s="224"/>
      <c r="J805" s="220"/>
      <c r="K805" s="220"/>
      <c r="L805" s="225"/>
      <c r="M805" s="226"/>
      <c r="N805" s="227"/>
      <c r="O805" s="227"/>
      <c r="P805" s="227"/>
      <c r="Q805" s="227"/>
      <c r="R805" s="227"/>
      <c r="S805" s="227"/>
      <c r="T805" s="22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29" t="s">
        <v>146</v>
      </c>
      <c r="AU805" s="229" t="s">
        <v>82</v>
      </c>
      <c r="AV805" s="13" t="s">
        <v>80</v>
      </c>
      <c r="AW805" s="13" t="s">
        <v>33</v>
      </c>
      <c r="AX805" s="13" t="s">
        <v>72</v>
      </c>
      <c r="AY805" s="229" t="s">
        <v>136</v>
      </c>
    </row>
    <row r="806" s="14" customFormat="1">
      <c r="A806" s="14"/>
      <c r="B806" s="230"/>
      <c r="C806" s="231"/>
      <c r="D806" s="221" t="s">
        <v>146</v>
      </c>
      <c r="E806" s="232" t="s">
        <v>19</v>
      </c>
      <c r="F806" s="233" t="s">
        <v>1177</v>
      </c>
      <c r="G806" s="231"/>
      <c r="H806" s="234">
        <v>91.596000000000004</v>
      </c>
      <c r="I806" s="235"/>
      <c r="J806" s="231"/>
      <c r="K806" s="231"/>
      <c r="L806" s="236"/>
      <c r="M806" s="237"/>
      <c r="N806" s="238"/>
      <c r="O806" s="238"/>
      <c r="P806" s="238"/>
      <c r="Q806" s="238"/>
      <c r="R806" s="238"/>
      <c r="S806" s="238"/>
      <c r="T806" s="23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0" t="s">
        <v>146</v>
      </c>
      <c r="AU806" s="240" t="s">
        <v>82</v>
      </c>
      <c r="AV806" s="14" t="s">
        <v>82</v>
      </c>
      <c r="AW806" s="14" t="s">
        <v>33</v>
      </c>
      <c r="AX806" s="14" t="s">
        <v>80</v>
      </c>
      <c r="AY806" s="240" t="s">
        <v>136</v>
      </c>
    </row>
    <row r="807" s="14" customFormat="1">
      <c r="A807" s="14"/>
      <c r="B807" s="230"/>
      <c r="C807" s="231"/>
      <c r="D807" s="221" t="s">
        <v>146</v>
      </c>
      <c r="E807" s="231"/>
      <c r="F807" s="233" t="s">
        <v>1178</v>
      </c>
      <c r="G807" s="231"/>
      <c r="H807" s="234">
        <v>96.176000000000002</v>
      </c>
      <c r="I807" s="235"/>
      <c r="J807" s="231"/>
      <c r="K807" s="231"/>
      <c r="L807" s="236"/>
      <c r="M807" s="237"/>
      <c r="N807" s="238"/>
      <c r="O807" s="238"/>
      <c r="P807" s="238"/>
      <c r="Q807" s="238"/>
      <c r="R807" s="238"/>
      <c r="S807" s="238"/>
      <c r="T807" s="23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0" t="s">
        <v>146</v>
      </c>
      <c r="AU807" s="240" t="s">
        <v>82</v>
      </c>
      <c r="AV807" s="14" t="s">
        <v>82</v>
      </c>
      <c r="AW807" s="14" t="s">
        <v>4</v>
      </c>
      <c r="AX807" s="14" t="s">
        <v>80</v>
      </c>
      <c r="AY807" s="240" t="s">
        <v>136</v>
      </c>
    </row>
    <row r="808" s="2" customFormat="1" ht="24.15" customHeight="1">
      <c r="A808" s="40"/>
      <c r="B808" s="41"/>
      <c r="C808" s="263" t="s">
        <v>1179</v>
      </c>
      <c r="D808" s="263" t="s">
        <v>378</v>
      </c>
      <c r="E808" s="264" t="s">
        <v>1180</v>
      </c>
      <c r="F808" s="265" t="s">
        <v>1181</v>
      </c>
      <c r="G808" s="266" t="s">
        <v>392</v>
      </c>
      <c r="H808" s="267">
        <v>78</v>
      </c>
      <c r="I808" s="268"/>
      <c r="J808" s="269">
        <f>ROUND(I808*H808,2)</f>
        <v>0</v>
      </c>
      <c r="K808" s="265" t="s">
        <v>143</v>
      </c>
      <c r="L808" s="270"/>
      <c r="M808" s="271" t="s">
        <v>19</v>
      </c>
      <c r="N808" s="272" t="s">
        <v>43</v>
      </c>
      <c r="O808" s="86"/>
      <c r="P808" s="215">
        <f>O808*H808</f>
        <v>0</v>
      </c>
      <c r="Q808" s="215">
        <v>6.0000000000000002E-05</v>
      </c>
      <c r="R808" s="215">
        <f>Q808*H808</f>
        <v>0.0046800000000000001</v>
      </c>
      <c r="S808" s="215">
        <v>0</v>
      </c>
      <c r="T808" s="216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17" t="s">
        <v>398</v>
      </c>
      <c r="AT808" s="217" t="s">
        <v>378</v>
      </c>
      <c r="AU808" s="217" t="s">
        <v>82</v>
      </c>
      <c r="AY808" s="19" t="s">
        <v>136</v>
      </c>
      <c r="BE808" s="218">
        <f>IF(N808="základní",J808,0)</f>
        <v>0</v>
      </c>
      <c r="BF808" s="218">
        <f>IF(N808="snížená",J808,0)</f>
        <v>0</v>
      </c>
      <c r="BG808" s="218">
        <f>IF(N808="zákl. přenesená",J808,0)</f>
        <v>0</v>
      </c>
      <c r="BH808" s="218">
        <f>IF(N808="sníž. přenesená",J808,0)</f>
        <v>0</v>
      </c>
      <c r="BI808" s="218">
        <f>IF(N808="nulová",J808,0)</f>
        <v>0</v>
      </c>
      <c r="BJ808" s="19" t="s">
        <v>80</v>
      </c>
      <c r="BK808" s="218">
        <f>ROUND(I808*H808,2)</f>
        <v>0</v>
      </c>
      <c r="BL808" s="19" t="s">
        <v>234</v>
      </c>
      <c r="BM808" s="217" t="s">
        <v>1182</v>
      </c>
    </row>
    <row r="809" s="14" customFormat="1">
      <c r="A809" s="14"/>
      <c r="B809" s="230"/>
      <c r="C809" s="231"/>
      <c r="D809" s="221" t="s">
        <v>146</v>
      </c>
      <c r="E809" s="232" t="s">
        <v>19</v>
      </c>
      <c r="F809" s="233" t="s">
        <v>1183</v>
      </c>
      <c r="G809" s="231"/>
      <c r="H809" s="234">
        <v>78</v>
      </c>
      <c r="I809" s="235"/>
      <c r="J809" s="231"/>
      <c r="K809" s="231"/>
      <c r="L809" s="236"/>
      <c r="M809" s="237"/>
      <c r="N809" s="238"/>
      <c r="O809" s="238"/>
      <c r="P809" s="238"/>
      <c r="Q809" s="238"/>
      <c r="R809" s="238"/>
      <c r="S809" s="238"/>
      <c r="T809" s="239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40" t="s">
        <v>146</v>
      </c>
      <c r="AU809" s="240" t="s">
        <v>82</v>
      </c>
      <c r="AV809" s="14" t="s">
        <v>82</v>
      </c>
      <c r="AW809" s="14" t="s">
        <v>33</v>
      </c>
      <c r="AX809" s="14" t="s">
        <v>80</v>
      </c>
      <c r="AY809" s="240" t="s">
        <v>136</v>
      </c>
    </row>
    <row r="810" s="2" customFormat="1" ht="14.4" customHeight="1">
      <c r="A810" s="40"/>
      <c r="B810" s="41"/>
      <c r="C810" s="206" t="s">
        <v>1184</v>
      </c>
      <c r="D810" s="206" t="s">
        <v>139</v>
      </c>
      <c r="E810" s="207" t="s">
        <v>1185</v>
      </c>
      <c r="F810" s="208" t="s">
        <v>1186</v>
      </c>
      <c r="G810" s="209" t="s">
        <v>392</v>
      </c>
      <c r="H810" s="210">
        <v>13</v>
      </c>
      <c r="I810" s="211"/>
      <c r="J810" s="212">
        <f>ROUND(I810*H810,2)</f>
        <v>0</v>
      </c>
      <c r="K810" s="208" t="s">
        <v>336</v>
      </c>
      <c r="L810" s="46"/>
      <c r="M810" s="213" t="s">
        <v>19</v>
      </c>
      <c r="N810" s="214" t="s">
        <v>43</v>
      </c>
      <c r="O810" s="86"/>
      <c r="P810" s="215">
        <f>O810*H810</f>
        <v>0</v>
      </c>
      <c r="Q810" s="215">
        <v>0</v>
      </c>
      <c r="R810" s="215">
        <f>Q810*H810</f>
        <v>0</v>
      </c>
      <c r="S810" s="215">
        <v>0</v>
      </c>
      <c r="T810" s="216">
        <f>S810*H810</f>
        <v>0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17" t="s">
        <v>234</v>
      </c>
      <c r="AT810" s="217" t="s">
        <v>139</v>
      </c>
      <c r="AU810" s="217" t="s">
        <v>82</v>
      </c>
      <c r="AY810" s="19" t="s">
        <v>136</v>
      </c>
      <c r="BE810" s="218">
        <f>IF(N810="základní",J810,0)</f>
        <v>0</v>
      </c>
      <c r="BF810" s="218">
        <f>IF(N810="snížená",J810,0)</f>
        <v>0</v>
      </c>
      <c r="BG810" s="218">
        <f>IF(N810="zákl. přenesená",J810,0)</f>
        <v>0</v>
      </c>
      <c r="BH810" s="218">
        <f>IF(N810="sníž. přenesená",J810,0)</f>
        <v>0</v>
      </c>
      <c r="BI810" s="218">
        <f>IF(N810="nulová",J810,0)</f>
        <v>0</v>
      </c>
      <c r="BJ810" s="19" t="s">
        <v>80</v>
      </c>
      <c r="BK810" s="218">
        <f>ROUND(I810*H810,2)</f>
        <v>0</v>
      </c>
      <c r="BL810" s="19" t="s">
        <v>234</v>
      </c>
      <c r="BM810" s="217" t="s">
        <v>1187</v>
      </c>
    </row>
    <row r="811" s="14" customFormat="1">
      <c r="A811" s="14"/>
      <c r="B811" s="230"/>
      <c r="C811" s="231"/>
      <c r="D811" s="221" t="s">
        <v>146</v>
      </c>
      <c r="E811" s="232" t="s">
        <v>19</v>
      </c>
      <c r="F811" s="233" t="s">
        <v>1188</v>
      </c>
      <c r="G811" s="231"/>
      <c r="H811" s="234">
        <v>13</v>
      </c>
      <c r="I811" s="235"/>
      <c r="J811" s="231"/>
      <c r="K811" s="231"/>
      <c r="L811" s="236"/>
      <c r="M811" s="237"/>
      <c r="N811" s="238"/>
      <c r="O811" s="238"/>
      <c r="P811" s="238"/>
      <c r="Q811" s="238"/>
      <c r="R811" s="238"/>
      <c r="S811" s="238"/>
      <c r="T811" s="23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0" t="s">
        <v>146</v>
      </c>
      <c r="AU811" s="240" t="s">
        <v>82</v>
      </c>
      <c r="AV811" s="14" t="s">
        <v>82</v>
      </c>
      <c r="AW811" s="14" t="s">
        <v>33</v>
      </c>
      <c r="AX811" s="14" t="s">
        <v>80</v>
      </c>
      <c r="AY811" s="240" t="s">
        <v>136</v>
      </c>
    </row>
    <row r="812" s="2" customFormat="1" ht="14.4" customHeight="1">
      <c r="A812" s="40"/>
      <c r="B812" s="41"/>
      <c r="C812" s="206" t="s">
        <v>1189</v>
      </c>
      <c r="D812" s="206" t="s">
        <v>139</v>
      </c>
      <c r="E812" s="207" t="s">
        <v>1190</v>
      </c>
      <c r="F812" s="208" t="s">
        <v>1191</v>
      </c>
      <c r="G812" s="209" t="s">
        <v>392</v>
      </c>
      <c r="H812" s="210">
        <v>35</v>
      </c>
      <c r="I812" s="211"/>
      <c r="J812" s="212">
        <f>ROUND(I812*H812,2)</f>
        <v>0</v>
      </c>
      <c r="K812" s="208" t="s">
        <v>336</v>
      </c>
      <c r="L812" s="46"/>
      <c r="M812" s="213" t="s">
        <v>19</v>
      </c>
      <c r="N812" s="214" t="s">
        <v>43</v>
      </c>
      <c r="O812" s="86"/>
      <c r="P812" s="215">
        <f>O812*H812</f>
        <v>0</v>
      </c>
      <c r="Q812" s="215">
        <v>0</v>
      </c>
      <c r="R812" s="215">
        <f>Q812*H812</f>
        <v>0</v>
      </c>
      <c r="S812" s="215">
        <v>0</v>
      </c>
      <c r="T812" s="216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17" t="s">
        <v>234</v>
      </c>
      <c r="AT812" s="217" t="s">
        <v>139</v>
      </c>
      <c r="AU812" s="217" t="s">
        <v>82</v>
      </c>
      <c r="AY812" s="19" t="s">
        <v>136</v>
      </c>
      <c r="BE812" s="218">
        <f>IF(N812="základní",J812,0)</f>
        <v>0</v>
      </c>
      <c r="BF812" s="218">
        <f>IF(N812="snížená",J812,0)</f>
        <v>0</v>
      </c>
      <c r="BG812" s="218">
        <f>IF(N812="zákl. přenesená",J812,0)</f>
        <v>0</v>
      </c>
      <c r="BH812" s="218">
        <f>IF(N812="sníž. přenesená",J812,0)</f>
        <v>0</v>
      </c>
      <c r="BI812" s="218">
        <f>IF(N812="nulová",J812,0)</f>
        <v>0</v>
      </c>
      <c r="BJ812" s="19" t="s">
        <v>80</v>
      </c>
      <c r="BK812" s="218">
        <f>ROUND(I812*H812,2)</f>
        <v>0</v>
      </c>
      <c r="BL812" s="19" t="s">
        <v>234</v>
      </c>
      <c r="BM812" s="217" t="s">
        <v>1192</v>
      </c>
    </row>
    <row r="813" s="13" customFormat="1">
      <c r="A813" s="13"/>
      <c r="B813" s="219"/>
      <c r="C813" s="220"/>
      <c r="D813" s="221" t="s">
        <v>146</v>
      </c>
      <c r="E813" s="222" t="s">
        <v>19</v>
      </c>
      <c r="F813" s="223" t="s">
        <v>1193</v>
      </c>
      <c r="G813" s="220"/>
      <c r="H813" s="222" t="s">
        <v>19</v>
      </c>
      <c r="I813" s="224"/>
      <c r="J813" s="220"/>
      <c r="K813" s="220"/>
      <c r="L813" s="225"/>
      <c r="M813" s="226"/>
      <c r="N813" s="227"/>
      <c r="O813" s="227"/>
      <c r="P813" s="227"/>
      <c r="Q813" s="227"/>
      <c r="R813" s="227"/>
      <c r="S813" s="227"/>
      <c r="T813" s="22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29" t="s">
        <v>146</v>
      </c>
      <c r="AU813" s="229" t="s">
        <v>82</v>
      </c>
      <c r="AV813" s="13" t="s">
        <v>80</v>
      </c>
      <c r="AW813" s="13" t="s">
        <v>33</v>
      </c>
      <c r="AX813" s="13" t="s">
        <v>72</v>
      </c>
      <c r="AY813" s="229" t="s">
        <v>136</v>
      </c>
    </row>
    <row r="814" s="14" customFormat="1">
      <c r="A814" s="14"/>
      <c r="B814" s="230"/>
      <c r="C814" s="231"/>
      <c r="D814" s="221" t="s">
        <v>146</v>
      </c>
      <c r="E814" s="232" t="s">
        <v>19</v>
      </c>
      <c r="F814" s="233" t="s">
        <v>1194</v>
      </c>
      <c r="G814" s="231"/>
      <c r="H814" s="234">
        <v>35</v>
      </c>
      <c r="I814" s="235"/>
      <c r="J814" s="231"/>
      <c r="K814" s="231"/>
      <c r="L814" s="236"/>
      <c r="M814" s="237"/>
      <c r="N814" s="238"/>
      <c r="O814" s="238"/>
      <c r="P814" s="238"/>
      <c r="Q814" s="238"/>
      <c r="R814" s="238"/>
      <c r="S814" s="238"/>
      <c r="T814" s="23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0" t="s">
        <v>146</v>
      </c>
      <c r="AU814" s="240" t="s">
        <v>82</v>
      </c>
      <c r="AV814" s="14" t="s">
        <v>82</v>
      </c>
      <c r="AW814" s="14" t="s">
        <v>33</v>
      </c>
      <c r="AX814" s="14" t="s">
        <v>80</v>
      </c>
      <c r="AY814" s="240" t="s">
        <v>136</v>
      </c>
    </row>
    <row r="815" s="2" customFormat="1" ht="14.4" customHeight="1">
      <c r="A815" s="40"/>
      <c r="B815" s="41"/>
      <c r="C815" s="263" t="s">
        <v>1195</v>
      </c>
      <c r="D815" s="263" t="s">
        <v>378</v>
      </c>
      <c r="E815" s="264" t="s">
        <v>1196</v>
      </c>
      <c r="F815" s="265" t="s">
        <v>1197</v>
      </c>
      <c r="G815" s="266" t="s">
        <v>154</v>
      </c>
      <c r="H815" s="267">
        <v>20.579999999999998</v>
      </c>
      <c r="I815" s="268"/>
      <c r="J815" s="269">
        <f>ROUND(I815*H815,2)</f>
        <v>0</v>
      </c>
      <c r="K815" s="265" t="s">
        <v>336</v>
      </c>
      <c r="L815" s="270"/>
      <c r="M815" s="271" t="s">
        <v>19</v>
      </c>
      <c r="N815" s="272" t="s">
        <v>43</v>
      </c>
      <c r="O815" s="86"/>
      <c r="P815" s="215">
        <f>O815*H815</f>
        <v>0</v>
      </c>
      <c r="Q815" s="215">
        <v>0.034200000000000001</v>
      </c>
      <c r="R815" s="215">
        <f>Q815*H815</f>
        <v>0.70383600000000002</v>
      </c>
      <c r="S815" s="215">
        <v>0</v>
      </c>
      <c r="T815" s="216">
        <f>S815*H815</f>
        <v>0</v>
      </c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R815" s="217" t="s">
        <v>398</v>
      </c>
      <c r="AT815" s="217" t="s">
        <v>378</v>
      </c>
      <c r="AU815" s="217" t="s">
        <v>82</v>
      </c>
      <c r="AY815" s="19" t="s">
        <v>136</v>
      </c>
      <c r="BE815" s="218">
        <f>IF(N815="základní",J815,0)</f>
        <v>0</v>
      </c>
      <c r="BF815" s="218">
        <f>IF(N815="snížená",J815,0)</f>
        <v>0</v>
      </c>
      <c r="BG815" s="218">
        <f>IF(N815="zákl. přenesená",J815,0)</f>
        <v>0</v>
      </c>
      <c r="BH815" s="218">
        <f>IF(N815="sníž. přenesená",J815,0)</f>
        <v>0</v>
      </c>
      <c r="BI815" s="218">
        <f>IF(N815="nulová",J815,0)</f>
        <v>0</v>
      </c>
      <c r="BJ815" s="19" t="s">
        <v>80</v>
      </c>
      <c r="BK815" s="218">
        <f>ROUND(I815*H815,2)</f>
        <v>0</v>
      </c>
      <c r="BL815" s="19" t="s">
        <v>234</v>
      </c>
      <c r="BM815" s="217" t="s">
        <v>1198</v>
      </c>
    </row>
    <row r="816" s="14" customFormat="1">
      <c r="A816" s="14"/>
      <c r="B816" s="230"/>
      <c r="C816" s="231"/>
      <c r="D816" s="221" t="s">
        <v>146</v>
      </c>
      <c r="E816" s="232" t="s">
        <v>19</v>
      </c>
      <c r="F816" s="233" t="s">
        <v>1199</v>
      </c>
      <c r="G816" s="231"/>
      <c r="H816" s="234">
        <v>19.600000000000001</v>
      </c>
      <c r="I816" s="235"/>
      <c r="J816" s="231"/>
      <c r="K816" s="231"/>
      <c r="L816" s="236"/>
      <c r="M816" s="237"/>
      <c r="N816" s="238"/>
      <c r="O816" s="238"/>
      <c r="P816" s="238"/>
      <c r="Q816" s="238"/>
      <c r="R816" s="238"/>
      <c r="S816" s="238"/>
      <c r="T816" s="23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40" t="s">
        <v>146</v>
      </c>
      <c r="AU816" s="240" t="s">
        <v>82</v>
      </c>
      <c r="AV816" s="14" t="s">
        <v>82</v>
      </c>
      <c r="AW816" s="14" t="s">
        <v>33</v>
      </c>
      <c r="AX816" s="14" t="s">
        <v>80</v>
      </c>
      <c r="AY816" s="240" t="s">
        <v>136</v>
      </c>
    </row>
    <row r="817" s="14" customFormat="1">
      <c r="A817" s="14"/>
      <c r="B817" s="230"/>
      <c r="C817" s="231"/>
      <c r="D817" s="221" t="s">
        <v>146</v>
      </c>
      <c r="E817" s="231"/>
      <c r="F817" s="233" t="s">
        <v>1200</v>
      </c>
      <c r="G817" s="231"/>
      <c r="H817" s="234">
        <v>20.579999999999998</v>
      </c>
      <c r="I817" s="235"/>
      <c r="J817" s="231"/>
      <c r="K817" s="231"/>
      <c r="L817" s="236"/>
      <c r="M817" s="237"/>
      <c r="N817" s="238"/>
      <c r="O817" s="238"/>
      <c r="P817" s="238"/>
      <c r="Q817" s="238"/>
      <c r="R817" s="238"/>
      <c r="S817" s="238"/>
      <c r="T817" s="23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0" t="s">
        <v>146</v>
      </c>
      <c r="AU817" s="240" t="s">
        <v>82</v>
      </c>
      <c r="AV817" s="14" t="s">
        <v>82</v>
      </c>
      <c r="AW817" s="14" t="s">
        <v>4</v>
      </c>
      <c r="AX817" s="14" t="s">
        <v>80</v>
      </c>
      <c r="AY817" s="240" t="s">
        <v>136</v>
      </c>
    </row>
    <row r="818" s="2" customFormat="1" ht="14.4" customHeight="1">
      <c r="A818" s="40"/>
      <c r="B818" s="41"/>
      <c r="C818" s="206" t="s">
        <v>1201</v>
      </c>
      <c r="D818" s="206" t="s">
        <v>139</v>
      </c>
      <c r="E818" s="207" t="s">
        <v>1202</v>
      </c>
      <c r="F818" s="208" t="s">
        <v>1203</v>
      </c>
      <c r="G818" s="209" t="s">
        <v>392</v>
      </c>
      <c r="H818" s="210">
        <v>22</v>
      </c>
      <c r="I818" s="211"/>
      <c r="J818" s="212">
        <f>ROUND(I818*H818,2)</f>
        <v>0</v>
      </c>
      <c r="K818" s="208" t="s">
        <v>143</v>
      </c>
      <c r="L818" s="46"/>
      <c r="M818" s="213" t="s">
        <v>19</v>
      </c>
      <c r="N818" s="214" t="s">
        <v>43</v>
      </c>
      <c r="O818" s="86"/>
      <c r="P818" s="215">
        <f>O818*H818</f>
        <v>0</v>
      </c>
      <c r="Q818" s="215">
        <v>0</v>
      </c>
      <c r="R818" s="215">
        <f>Q818*H818</f>
        <v>0</v>
      </c>
      <c r="S818" s="215">
        <v>0.1104</v>
      </c>
      <c r="T818" s="216">
        <f>S818*H818</f>
        <v>2.4287999999999998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17" t="s">
        <v>234</v>
      </c>
      <c r="AT818" s="217" t="s">
        <v>139</v>
      </c>
      <c r="AU818" s="217" t="s">
        <v>82</v>
      </c>
      <c r="AY818" s="19" t="s">
        <v>136</v>
      </c>
      <c r="BE818" s="218">
        <f>IF(N818="základní",J818,0)</f>
        <v>0</v>
      </c>
      <c r="BF818" s="218">
        <f>IF(N818="snížená",J818,0)</f>
        <v>0</v>
      </c>
      <c r="BG818" s="218">
        <f>IF(N818="zákl. přenesená",J818,0)</f>
        <v>0</v>
      </c>
      <c r="BH818" s="218">
        <f>IF(N818="sníž. přenesená",J818,0)</f>
        <v>0</v>
      </c>
      <c r="BI818" s="218">
        <f>IF(N818="nulová",J818,0)</f>
        <v>0</v>
      </c>
      <c r="BJ818" s="19" t="s">
        <v>80</v>
      </c>
      <c r="BK818" s="218">
        <f>ROUND(I818*H818,2)</f>
        <v>0</v>
      </c>
      <c r="BL818" s="19" t="s">
        <v>234</v>
      </c>
      <c r="BM818" s="217" t="s">
        <v>1204</v>
      </c>
    </row>
    <row r="819" s="13" customFormat="1">
      <c r="A819" s="13"/>
      <c r="B819" s="219"/>
      <c r="C819" s="220"/>
      <c r="D819" s="221" t="s">
        <v>146</v>
      </c>
      <c r="E819" s="222" t="s">
        <v>19</v>
      </c>
      <c r="F819" s="223" t="s">
        <v>1205</v>
      </c>
      <c r="G819" s="220"/>
      <c r="H819" s="222" t="s">
        <v>19</v>
      </c>
      <c r="I819" s="224"/>
      <c r="J819" s="220"/>
      <c r="K819" s="220"/>
      <c r="L819" s="225"/>
      <c r="M819" s="226"/>
      <c r="N819" s="227"/>
      <c r="O819" s="227"/>
      <c r="P819" s="227"/>
      <c r="Q819" s="227"/>
      <c r="R819" s="227"/>
      <c r="S819" s="227"/>
      <c r="T819" s="22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29" t="s">
        <v>146</v>
      </c>
      <c r="AU819" s="229" t="s">
        <v>82</v>
      </c>
      <c r="AV819" s="13" t="s">
        <v>80</v>
      </c>
      <c r="AW819" s="13" t="s">
        <v>33</v>
      </c>
      <c r="AX819" s="13" t="s">
        <v>72</v>
      </c>
      <c r="AY819" s="229" t="s">
        <v>136</v>
      </c>
    </row>
    <row r="820" s="14" customFormat="1">
      <c r="A820" s="14"/>
      <c r="B820" s="230"/>
      <c r="C820" s="231"/>
      <c r="D820" s="221" t="s">
        <v>146</v>
      </c>
      <c r="E820" s="232" t="s">
        <v>19</v>
      </c>
      <c r="F820" s="233" t="s">
        <v>1206</v>
      </c>
      <c r="G820" s="231"/>
      <c r="H820" s="234">
        <v>22</v>
      </c>
      <c r="I820" s="235"/>
      <c r="J820" s="231"/>
      <c r="K820" s="231"/>
      <c r="L820" s="236"/>
      <c r="M820" s="237"/>
      <c r="N820" s="238"/>
      <c r="O820" s="238"/>
      <c r="P820" s="238"/>
      <c r="Q820" s="238"/>
      <c r="R820" s="238"/>
      <c r="S820" s="238"/>
      <c r="T820" s="23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0" t="s">
        <v>146</v>
      </c>
      <c r="AU820" s="240" t="s">
        <v>82</v>
      </c>
      <c r="AV820" s="14" t="s">
        <v>82</v>
      </c>
      <c r="AW820" s="14" t="s">
        <v>33</v>
      </c>
      <c r="AX820" s="14" t="s">
        <v>80</v>
      </c>
      <c r="AY820" s="240" t="s">
        <v>136</v>
      </c>
    </row>
    <row r="821" s="2" customFormat="1" ht="49.05" customHeight="1">
      <c r="A821" s="40"/>
      <c r="B821" s="41"/>
      <c r="C821" s="206" t="s">
        <v>1207</v>
      </c>
      <c r="D821" s="206" t="s">
        <v>139</v>
      </c>
      <c r="E821" s="207" t="s">
        <v>1208</v>
      </c>
      <c r="F821" s="208" t="s">
        <v>1209</v>
      </c>
      <c r="G821" s="209" t="s">
        <v>142</v>
      </c>
      <c r="H821" s="210">
        <v>4.0519999999999996</v>
      </c>
      <c r="I821" s="211"/>
      <c r="J821" s="212">
        <f>ROUND(I821*H821,2)</f>
        <v>0</v>
      </c>
      <c r="K821" s="208" t="s">
        <v>143</v>
      </c>
      <c r="L821" s="46"/>
      <c r="M821" s="213" t="s">
        <v>19</v>
      </c>
      <c r="N821" s="214" t="s">
        <v>43</v>
      </c>
      <c r="O821" s="86"/>
      <c r="P821" s="215">
        <f>O821*H821</f>
        <v>0</v>
      </c>
      <c r="Q821" s="215">
        <v>0</v>
      </c>
      <c r="R821" s="215">
        <f>Q821*H821</f>
        <v>0</v>
      </c>
      <c r="S821" s="215">
        <v>0</v>
      </c>
      <c r="T821" s="216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17" t="s">
        <v>234</v>
      </c>
      <c r="AT821" s="217" t="s">
        <v>139</v>
      </c>
      <c r="AU821" s="217" t="s">
        <v>82</v>
      </c>
      <c r="AY821" s="19" t="s">
        <v>136</v>
      </c>
      <c r="BE821" s="218">
        <f>IF(N821="základní",J821,0)</f>
        <v>0</v>
      </c>
      <c r="BF821" s="218">
        <f>IF(N821="snížená",J821,0)</f>
        <v>0</v>
      </c>
      <c r="BG821" s="218">
        <f>IF(N821="zákl. přenesená",J821,0)</f>
        <v>0</v>
      </c>
      <c r="BH821" s="218">
        <f>IF(N821="sníž. přenesená",J821,0)</f>
        <v>0</v>
      </c>
      <c r="BI821" s="218">
        <f>IF(N821="nulová",J821,0)</f>
        <v>0</v>
      </c>
      <c r="BJ821" s="19" t="s">
        <v>80</v>
      </c>
      <c r="BK821" s="218">
        <f>ROUND(I821*H821,2)</f>
        <v>0</v>
      </c>
      <c r="BL821" s="19" t="s">
        <v>234</v>
      </c>
      <c r="BM821" s="217" t="s">
        <v>1210</v>
      </c>
    </row>
    <row r="822" s="12" customFormat="1" ht="22.8" customHeight="1">
      <c r="A822" s="12"/>
      <c r="B822" s="190"/>
      <c r="C822" s="191"/>
      <c r="D822" s="192" t="s">
        <v>71</v>
      </c>
      <c r="E822" s="204" t="s">
        <v>1211</v>
      </c>
      <c r="F822" s="204" t="s">
        <v>1212</v>
      </c>
      <c r="G822" s="191"/>
      <c r="H822" s="191"/>
      <c r="I822" s="194"/>
      <c r="J822" s="205">
        <f>BK822</f>
        <v>0</v>
      </c>
      <c r="K822" s="191"/>
      <c r="L822" s="196"/>
      <c r="M822" s="197"/>
      <c r="N822" s="198"/>
      <c r="O822" s="198"/>
      <c r="P822" s="199">
        <f>SUM(P823:P845)</f>
        <v>0</v>
      </c>
      <c r="Q822" s="198"/>
      <c r="R822" s="199">
        <f>SUM(R823:R845)</f>
        <v>0.14453800000000003</v>
      </c>
      <c r="S822" s="198"/>
      <c r="T822" s="200">
        <f>SUM(T823:T845)</f>
        <v>3.139211</v>
      </c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R822" s="201" t="s">
        <v>82</v>
      </c>
      <c r="AT822" s="202" t="s">
        <v>71</v>
      </c>
      <c r="AU822" s="202" t="s">
        <v>80</v>
      </c>
      <c r="AY822" s="201" t="s">
        <v>136</v>
      </c>
      <c r="BK822" s="203">
        <f>SUM(BK823:BK845)</f>
        <v>0</v>
      </c>
    </row>
    <row r="823" s="2" customFormat="1" ht="14.4" customHeight="1">
      <c r="A823" s="40"/>
      <c r="B823" s="41"/>
      <c r="C823" s="206" t="s">
        <v>1213</v>
      </c>
      <c r="D823" s="206" t="s">
        <v>139</v>
      </c>
      <c r="E823" s="207" t="s">
        <v>1214</v>
      </c>
      <c r="F823" s="208" t="s">
        <v>1215</v>
      </c>
      <c r="G823" s="209" t="s">
        <v>154</v>
      </c>
      <c r="H823" s="210">
        <v>25.942</v>
      </c>
      <c r="I823" s="211"/>
      <c r="J823" s="212">
        <f>ROUND(I823*H823,2)</f>
        <v>0</v>
      </c>
      <c r="K823" s="208" t="s">
        <v>336</v>
      </c>
      <c r="L823" s="46"/>
      <c r="M823" s="213" t="s">
        <v>19</v>
      </c>
      <c r="N823" s="214" t="s">
        <v>43</v>
      </c>
      <c r="O823" s="86"/>
      <c r="P823" s="215">
        <f>O823*H823</f>
        <v>0</v>
      </c>
      <c r="Q823" s="215">
        <v>0</v>
      </c>
      <c r="R823" s="215">
        <f>Q823*H823</f>
        <v>0</v>
      </c>
      <c r="S823" s="215">
        <v>0.033000000000000002</v>
      </c>
      <c r="T823" s="216">
        <f>S823*H823</f>
        <v>0.85608600000000001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17" t="s">
        <v>234</v>
      </c>
      <c r="AT823" s="217" t="s">
        <v>139</v>
      </c>
      <c r="AU823" s="217" t="s">
        <v>82</v>
      </c>
      <c r="AY823" s="19" t="s">
        <v>136</v>
      </c>
      <c r="BE823" s="218">
        <f>IF(N823="základní",J823,0)</f>
        <v>0</v>
      </c>
      <c r="BF823" s="218">
        <f>IF(N823="snížená",J823,0)</f>
        <v>0</v>
      </c>
      <c r="BG823" s="218">
        <f>IF(N823="zákl. přenesená",J823,0)</f>
        <v>0</v>
      </c>
      <c r="BH823" s="218">
        <f>IF(N823="sníž. přenesená",J823,0)</f>
        <v>0</v>
      </c>
      <c r="BI823" s="218">
        <f>IF(N823="nulová",J823,0)</f>
        <v>0</v>
      </c>
      <c r="BJ823" s="19" t="s">
        <v>80</v>
      </c>
      <c r="BK823" s="218">
        <f>ROUND(I823*H823,2)</f>
        <v>0</v>
      </c>
      <c r="BL823" s="19" t="s">
        <v>234</v>
      </c>
      <c r="BM823" s="217" t="s">
        <v>1216</v>
      </c>
    </row>
    <row r="824" s="13" customFormat="1">
      <c r="A824" s="13"/>
      <c r="B824" s="219"/>
      <c r="C824" s="220"/>
      <c r="D824" s="221" t="s">
        <v>146</v>
      </c>
      <c r="E824" s="222" t="s">
        <v>19</v>
      </c>
      <c r="F824" s="223" t="s">
        <v>1217</v>
      </c>
      <c r="G824" s="220"/>
      <c r="H824" s="222" t="s">
        <v>19</v>
      </c>
      <c r="I824" s="224"/>
      <c r="J824" s="220"/>
      <c r="K824" s="220"/>
      <c r="L824" s="225"/>
      <c r="M824" s="226"/>
      <c r="N824" s="227"/>
      <c r="O824" s="227"/>
      <c r="P824" s="227"/>
      <c r="Q824" s="227"/>
      <c r="R824" s="227"/>
      <c r="S824" s="227"/>
      <c r="T824" s="22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29" t="s">
        <v>146</v>
      </c>
      <c r="AU824" s="229" t="s">
        <v>82</v>
      </c>
      <c r="AV824" s="13" t="s">
        <v>80</v>
      </c>
      <c r="AW824" s="13" t="s">
        <v>33</v>
      </c>
      <c r="AX824" s="13" t="s">
        <v>72</v>
      </c>
      <c r="AY824" s="229" t="s">
        <v>136</v>
      </c>
    </row>
    <row r="825" s="14" customFormat="1">
      <c r="A825" s="14"/>
      <c r="B825" s="230"/>
      <c r="C825" s="231"/>
      <c r="D825" s="221" t="s">
        <v>146</v>
      </c>
      <c r="E825" s="232" t="s">
        <v>19</v>
      </c>
      <c r="F825" s="233" t="s">
        <v>1218</v>
      </c>
      <c r="G825" s="231"/>
      <c r="H825" s="234">
        <v>25.942</v>
      </c>
      <c r="I825" s="235"/>
      <c r="J825" s="231"/>
      <c r="K825" s="231"/>
      <c r="L825" s="236"/>
      <c r="M825" s="237"/>
      <c r="N825" s="238"/>
      <c r="O825" s="238"/>
      <c r="P825" s="238"/>
      <c r="Q825" s="238"/>
      <c r="R825" s="238"/>
      <c r="S825" s="238"/>
      <c r="T825" s="23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0" t="s">
        <v>146</v>
      </c>
      <c r="AU825" s="240" t="s">
        <v>82</v>
      </c>
      <c r="AV825" s="14" t="s">
        <v>82</v>
      </c>
      <c r="AW825" s="14" t="s">
        <v>33</v>
      </c>
      <c r="AX825" s="14" t="s">
        <v>80</v>
      </c>
      <c r="AY825" s="240" t="s">
        <v>136</v>
      </c>
    </row>
    <row r="826" s="2" customFormat="1" ht="14.4" customHeight="1">
      <c r="A826" s="40"/>
      <c r="B826" s="41"/>
      <c r="C826" s="206" t="s">
        <v>1219</v>
      </c>
      <c r="D826" s="206" t="s">
        <v>139</v>
      </c>
      <c r="E826" s="207" t="s">
        <v>1220</v>
      </c>
      <c r="F826" s="208" t="s">
        <v>1221</v>
      </c>
      <c r="G826" s="209" t="s">
        <v>154</v>
      </c>
      <c r="H826" s="210">
        <v>35.125</v>
      </c>
      <c r="I826" s="211"/>
      <c r="J826" s="212">
        <f>ROUND(I826*H826,2)</f>
        <v>0</v>
      </c>
      <c r="K826" s="208" t="s">
        <v>143</v>
      </c>
      <c r="L826" s="46"/>
      <c r="M826" s="213" t="s">
        <v>19</v>
      </c>
      <c r="N826" s="214" t="s">
        <v>43</v>
      </c>
      <c r="O826" s="86"/>
      <c r="P826" s="215">
        <f>O826*H826</f>
        <v>0</v>
      </c>
      <c r="Q826" s="215">
        <v>0</v>
      </c>
      <c r="R826" s="215">
        <f>Q826*H826</f>
        <v>0</v>
      </c>
      <c r="S826" s="215">
        <v>0.065000000000000002</v>
      </c>
      <c r="T826" s="216">
        <f>S826*H826</f>
        <v>2.2831250000000001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17" t="s">
        <v>234</v>
      </c>
      <c r="AT826" s="217" t="s">
        <v>139</v>
      </c>
      <c r="AU826" s="217" t="s">
        <v>82</v>
      </c>
      <c r="AY826" s="19" t="s">
        <v>136</v>
      </c>
      <c r="BE826" s="218">
        <f>IF(N826="základní",J826,0)</f>
        <v>0</v>
      </c>
      <c r="BF826" s="218">
        <f>IF(N826="snížená",J826,0)</f>
        <v>0</v>
      </c>
      <c r="BG826" s="218">
        <f>IF(N826="zákl. přenesená",J826,0)</f>
        <v>0</v>
      </c>
      <c r="BH826" s="218">
        <f>IF(N826="sníž. přenesená",J826,0)</f>
        <v>0</v>
      </c>
      <c r="BI826" s="218">
        <f>IF(N826="nulová",J826,0)</f>
        <v>0</v>
      </c>
      <c r="BJ826" s="19" t="s">
        <v>80</v>
      </c>
      <c r="BK826" s="218">
        <f>ROUND(I826*H826,2)</f>
        <v>0</v>
      </c>
      <c r="BL826" s="19" t="s">
        <v>234</v>
      </c>
      <c r="BM826" s="217" t="s">
        <v>1222</v>
      </c>
    </row>
    <row r="827" s="13" customFormat="1">
      <c r="A827" s="13"/>
      <c r="B827" s="219"/>
      <c r="C827" s="220"/>
      <c r="D827" s="221" t="s">
        <v>146</v>
      </c>
      <c r="E827" s="222" t="s">
        <v>19</v>
      </c>
      <c r="F827" s="223" t="s">
        <v>1223</v>
      </c>
      <c r="G827" s="220"/>
      <c r="H827" s="222" t="s">
        <v>19</v>
      </c>
      <c r="I827" s="224"/>
      <c r="J827" s="220"/>
      <c r="K827" s="220"/>
      <c r="L827" s="225"/>
      <c r="M827" s="226"/>
      <c r="N827" s="227"/>
      <c r="O827" s="227"/>
      <c r="P827" s="227"/>
      <c r="Q827" s="227"/>
      <c r="R827" s="227"/>
      <c r="S827" s="227"/>
      <c r="T827" s="228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29" t="s">
        <v>146</v>
      </c>
      <c r="AU827" s="229" t="s">
        <v>82</v>
      </c>
      <c r="AV827" s="13" t="s">
        <v>80</v>
      </c>
      <c r="AW827" s="13" t="s">
        <v>33</v>
      </c>
      <c r="AX827" s="13" t="s">
        <v>72</v>
      </c>
      <c r="AY827" s="229" t="s">
        <v>136</v>
      </c>
    </row>
    <row r="828" s="13" customFormat="1">
      <c r="A828" s="13"/>
      <c r="B828" s="219"/>
      <c r="C828" s="220"/>
      <c r="D828" s="221" t="s">
        <v>146</v>
      </c>
      <c r="E828" s="222" t="s">
        <v>19</v>
      </c>
      <c r="F828" s="223" t="s">
        <v>1007</v>
      </c>
      <c r="G828" s="220"/>
      <c r="H828" s="222" t="s">
        <v>19</v>
      </c>
      <c r="I828" s="224"/>
      <c r="J828" s="220"/>
      <c r="K828" s="220"/>
      <c r="L828" s="225"/>
      <c r="M828" s="226"/>
      <c r="N828" s="227"/>
      <c r="O828" s="227"/>
      <c r="P828" s="227"/>
      <c r="Q828" s="227"/>
      <c r="R828" s="227"/>
      <c r="S828" s="227"/>
      <c r="T828" s="22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29" t="s">
        <v>146</v>
      </c>
      <c r="AU828" s="229" t="s">
        <v>82</v>
      </c>
      <c r="AV828" s="13" t="s">
        <v>80</v>
      </c>
      <c r="AW828" s="13" t="s">
        <v>33</v>
      </c>
      <c r="AX828" s="13" t="s">
        <v>72</v>
      </c>
      <c r="AY828" s="229" t="s">
        <v>136</v>
      </c>
    </row>
    <row r="829" s="14" customFormat="1">
      <c r="A829" s="14"/>
      <c r="B829" s="230"/>
      <c r="C829" s="231"/>
      <c r="D829" s="221" t="s">
        <v>146</v>
      </c>
      <c r="E829" s="232" t="s">
        <v>19</v>
      </c>
      <c r="F829" s="233" t="s">
        <v>1224</v>
      </c>
      <c r="G829" s="231"/>
      <c r="H829" s="234">
        <v>27.535</v>
      </c>
      <c r="I829" s="235"/>
      <c r="J829" s="231"/>
      <c r="K829" s="231"/>
      <c r="L829" s="236"/>
      <c r="M829" s="237"/>
      <c r="N829" s="238"/>
      <c r="O829" s="238"/>
      <c r="P829" s="238"/>
      <c r="Q829" s="238"/>
      <c r="R829" s="238"/>
      <c r="S829" s="238"/>
      <c r="T829" s="23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40" t="s">
        <v>146</v>
      </c>
      <c r="AU829" s="240" t="s">
        <v>82</v>
      </c>
      <c r="AV829" s="14" t="s">
        <v>82</v>
      </c>
      <c r="AW829" s="14" t="s">
        <v>33</v>
      </c>
      <c r="AX829" s="14" t="s">
        <v>72</v>
      </c>
      <c r="AY829" s="240" t="s">
        <v>136</v>
      </c>
    </row>
    <row r="830" s="14" customFormat="1">
      <c r="A830" s="14"/>
      <c r="B830" s="230"/>
      <c r="C830" s="231"/>
      <c r="D830" s="221" t="s">
        <v>146</v>
      </c>
      <c r="E830" s="232" t="s">
        <v>19</v>
      </c>
      <c r="F830" s="233" t="s">
        <v>1225</v>
      </c>
      <c r="G830" s="231"/>
      <c r="H830" s="234">
        <v>7.5899999999999999</v>
      </c>
      <c r="I830" s="235"/>
      <c r="J830" s="231"/>
      <c r="K830" s="231"/>
      <c r="L830" s="236"/>
      <c r="M830" s="237"/>
      <c r="N830" s="238"/>
      <c r="O830" s="238"/>
      <c r="P830" s="238"/>
      <c r="Q830" s="238"/>
      <c r="R830" s="238"/>
      <c r="S830" s="238"/>
      <c r="T830" s="23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0" t="s">
        <v>146</v>
      </c>
      <c r="AU830" s="240" t="s">
        <v>82</v>
      </c>
      <c r="AV830" s="14" t="s">
        <v>82</v>
      </c>
      <c r="AW830" s="14" t="s">
        <v>33</v>
      </c>
      <c r="AX830" s="14" t="s">
        <v>72</v>
      </c>
      <c r="AY830" s="240" t="s">
        <v>136</v>
      </c>
    </row>
    <row r="831" s="15" customFormat="1">
      <c r="A831" s="15"/>
      <c r="B831" s="241"/>
      <c r="C831" s="242"/>
      <c r="D831" s="221" t="s">
        <v>146</v>
      </c>
      <c r="E831" s="243" t="s">
        <v>19</v>
      </c>
      <c r="F831" s="244" t="s">
        <v>151</v>
      </c>
      <c r="G831" s="242"/>
      <c r="H831" s="245">
        <v>35.125</v>
      </c>
      <c r="I831" s="246"/>
      <c r="J831" s="242"/>
      <c r="K831" s="242"/>
      <c r="L831" s="247"/>
      <c r="M831" s="248"/>
      <c r="N831" s="249"/>
      <c r="O831" s="249"/>
      <c r="P831" s="249"/>
      <c r="Q831" s="249"/>
      <c r="R831" s="249"/>
      <c r="S831" s="249"/>
      <c r="T831" s="250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51" t="s">
        <v>146</v>
      </c>
      <c r="AU831" s="251" t="s">
        <v>82</v>
      </c>
      <c r="AV831" s="15" t="s">
        <v>144</v>
      </c>
      <c r="AW831" s="15" t="s">
        <v>33</v>
      </c>
      <c r="AX831" s="15" t="s">
        <v>80</v>
      </c>
      <c r="AY831" s="251" t="s">
        <v>136</v>
      </c>
    </row>
    <row r="832" s="2" customFormat="1" ht="24.15" customHeight="1">
      <c r="A832" s="40"/>
      <c r="B832" s="41"/>
      <c r="C832" s="206" t="s">
        <v>1226</v>
      </c>
      <c r="D832" s="206" t="s">
        <v>139</v>
      </c>
      <c r="E832" s="207" t="s">
        <v>1227</v>
      </c>
      <c r="F832" s="208" t="s">
        <v>1228</v>
      </c>
      <c r="G832" s="209" t="s">
        <v>1229</v>
      </c>
      <c r="H832" s="210">
        <v>23</v>
      </c>
      <c r="I832" s="211"/>
      <c r="J832" s="212">
        <f>ROUND(I832*H832,2)</f>
        <v>0</v>
      </c>
      <c r="K832" s="208" t="s">
        <v>838</v>
      </c>
      <c r="L832" s="46"/>
      <c r="M832" s="213" t="s">
        <v>19</v>
      </c>
      <c r="N832" s="214" t="s">
        <v>43</v>
      </c>
      <c r="O832" s="86"/>
      <c r="P832" s="215">
        <f>O832*H832</f>
        <v>0</v>
      </c>
      <c r="Q832" s="215">
        <v>6.9999999999999994E-05</v>
      </c>
      <c r="R832" s="215">
        <f>Q832*H832</f>
        <v>0.0016099999999999999</v>
      </c>
      <c r="S832" s="215">
        <v>0</v>
      </c>
      <c r="T832" s="216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17" t="s">
        <v>234</v>
      </c>
      <c r="AT832" s="217" t="s">
        <v>139</v>
      </c>
      <c r="AU832" s="217" t="s">
        <v>82</v>
      </c>
      <c r="AY832" s="19" t="s">
        <v>136</v>
      </c>
      <c r="BE832" s="218">
        <f>IF(N832="základní",J832,0)</f>
        <v>0</v>
      </c>
      <c r="BF832" s="218">
        <f>IF(N832="snížená",J832,0)</f>
        <v>0</v>
      </c>
      <c r="BG832" s="218">
        <f>IF(N832="zákl. přenesená",J832,0)</f>
        <v>0</v>
      </c>
      <c r="BH832" s="218">
        <f>IF(N832="sníž. přenesená",J832,0)</f>
        <v>0</v>
      </c>
      <c r="BI832" s="218">
        <f>IF(N832="nulová",J832,0)</f>
        <v>0</v>
      </c>
      <c r="BJ832" s="19" t="s">
        <v>80</v>
      </c>
      <c r="BK832" s="218">
        <f>ROUND(I832*H832,2)</f>
        <v>0</v>
      </c>
      <c r="BL832" s="19" t="s">
        <v>234</v>
      </c>
      <c r="BM832" s="217" t="s">
        <v>1230</v>
      </c>
    </row>
    <row r="833" s="14" customFormat="1">
      <c r="A833" s="14"/>
      <c r="B833" s="230"/>
      <c r="C833" s="231"/>
      <c r="D833" s="221" t="s">
        <v>146</v>
      </c>
      <c r="E833" s="232" t="s">
        <v>19</v>
      </c>
      <c r="F833" s="233" t="s">
        <v>1231</v>
      </c>
      <c r="G833" s="231"/>
      <c r="H833" s="234">
        <v>20</v>
      </c>
      <c r="I833" s="235"/>
      <c r="J833" s="231"/>
      <c r="K833" s="231"/>
      <c r="L833" s="236"/>
      <c r="M833" s="237"/>
      <c r="N833" s="238"/>
      <c r="O833" s="238"/>
      <c r="P833" s="238"/>
      <c r="Q833" s="238"/>
      <c r="R833" s="238"/>
      <c r="S833" s="238"/>
      <c r="T833" s="23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0" t="s">
        <v>146</v>
      </c>
      <c r="AU833" s="240" t="s">
        <v>82</v>
      </c>
      <c r="AV833" s="14" t="s">
        <v>82</v>
      </c>
      <c r="AW833" s="14" t="s">
        <v>33</v>
      </c>
      <c r="AX833" s="14" t="s">
        <v>72</v>
      </c>
      <c r="AY833" s="240" t="s">
        <v>136</v>
      </c>
    </row>
    <row r="834" s="14" customFormat="1">
      <c r="A834" s="14"/>
      <c r="B834" s="230"/>
      <c r="C834" s="231"/>
      <c r="D834" s="221" t="s">
        <v>146</v>
      </c>
      <c r="E834" s="232" t="s">
        <v>19</v>
      </c>
      <c r="F834" s="233" t="s">
        <v>1232</v>
      </c>
      <c r="G834" s="231"/>
      <c r="H834" s="234">
        <v>3</v>
      </c>
      <c r="I834" s="235"/>
      <c r="J834" s="231"/>
      <c r="K834" s="231"/>
      <c r="L834" s="236"/>
      <c r="M834" s="237"/>
      <c r="N834" s="238"/>
      <c r="O834" s="238"/>
      <c r="P834" s="238"/>
      <c r="Q834" s="238"/>
      <c r="R834" s="238"/>
      <c r="S834" s="238"/>
      <c r="T834" s="23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0" t="s">
        <v>146</v>
      </c>
      <c r="AU834" s="240" t="s">
        <v>82</v>
      </c>
      <c r="AV834" s="14" t="s">
        <v>82</v>
      </c>
      <c r="AW834" s="14" t="s">
        <v>33</v>
      </c>
      <c r="AX834" s="14" t="s">
        <v>72</v>
      </c>
      <c r="AY834" s="240" t="s">
        <v>136</v>
      </c>
    </row>
    <row r="835" s="15" customFormat="1">
      <c r="A835" s="15"/>
      <c r="B835" s="241"/>
      <c r="C835" s="242"/>
      <c r="D835" s="221" t="s">
        <v>146</v>
      </c>
      <c r="E835" s="243" t="s">
        <v>19</v>
      </c>
      <c r="F835" s="244" t="s">
        <v>151</v>
      </c>
      <c r="G835" s="242"/>
      <c r="H835" s="245">
        <v>23</v>
      </c>
      <c r="I835" s="246"/>
      <c r="J835" s="242"/>
      <c r="K835" s="242"/>
      <c r="L835" s="247"/>
      <c r="M835" s="248"/>
      <c r="N835" s="249"/>
      <c r="O835" s="249"/>
      <c r="P835" s="249"/>
      <c r="Q835" s="249"/>
      <c r="R835" s="249"/>
      <c r="S835" s="249"/>
      <c r="T835" s="250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51" t="s">
        <v>146</v>
      </c>
      <c r="AU835" s="251" t="s">
        <v>82</v>
      </c>
      <c r="AV835" s="15" t="s">
        <v>144</v>
      </c>
      <c r="AW835" s="15" t="s">
        <v>33</v>
      </c>
      <c r="AX835" s="15" t="s">
        <v>80</v>
      </c>
      <c r="AY835" s="251" t="s">
        <v>136</v>
      </c>
    </row>
    <row r="836" s="2" customFormat="1" ht="14.4" customHeight="1">
      <c r="A836" s="40"/>
      <c r="B836" s="41"/>
      <c r="C836" s="263" t="s">
        <v>1233</v>
      </c>
      <c r="D836" s="263" t="s">
        <v>378</v>
      </c>
      <c r="E836" s="264" t="s">
        <v>1234</v>
      </c>
      <c r="F836" s="265" t="s">
        <v>1235</v>
      </c>
      <c r="G836" s="266" t="s">
        <v>392</v>
      </c>
      <c r="H836" s="267">
        <v>4</v>
      </c>
      <c r="I836" s="268"/>
      <c r="J836" s="269">
        <f>ROUND(I836*H836,2)</f>
        <v>0</v>
      </c>
      <c r="K836" s="265" t="s">
        <v>838</v>
      </c>
      <c r="L836" s="270"/>
      <c r="M836" s="271" t="s">
        <v>19</v>
      </c>
      <c r="N836" s="272" t="s">
        <v>43</v>
      </c>
      <c r="O836" s="86"/>
      <c r="P836" s="215">
        <f>O836*H836</f>
        <v>0</v>
      </c>
      <c r="Q836" s="215">
        <v>0.01</v>
      </c>
      <c r="R836" s="215">
        <f>Q836*H836</f>
        <v>0.040000000000000001</v>
      </c>
      <c r="S836" s="215">
        <v>0</v>
      </c>
      <c r="T836" s="216">
        <f>S836*H836</f>
        <v>0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17" t="s">
        <v>398</v>
      </c>
      <c r="AT836" s="217" t="s">
        <v>378</v>
      </c>
      <c r="AU836" s="217" t="s">
        <v>82</v>
      </c>
      <c r="AY836" s="19" t="s">
        <v>136</v>
      </c>
      <c r="BE836" s="218">
        <f>IF(N836="základní",J836,0)</f>
        <v>0</v>
      </c>
      <c r="BF836" s="218">
        <f>IF(N836="snížená",J836,0)</f>
        <v>0</v>
      </c>
      <c r="BG836" s="218">
        <f>IF(N836="zákl. přenesená",J836,0)</f>
        <v>0</v>
      </c>
      <c r="BH836" s="218">
        <f>IF(N836="sníž. přenesená",J836,0)</f>
        <v>0</v>
      </c>
      <c r="BI836" s="218">
        <f>IF(N836="nulová",J836,0)</f>
        <v>0</v>
      </c>
      <c r="BJ836" s="19" t="s">
        <v>80</v>
      </c>
      <c r="BK836" s="218">
        <f>ROUND(I836*H836,2)</f>
        <v>0</v>
      </c>
      <c r="BL836" s="19" t="s">
        <v>234</v>
      </c>
      <c r="BM836" s="217" t="s">
        <v>1236</v>
      </c>
    </row>
    <row r="837" s="14" customFormat="1">
      <c r="A837" s="14"/>
      <c r="B837" s="230"/>
      <c r="C837" s="231"/>
      <c r="D837" s="221" t="s">
        <v>146</v>
      </c>
      <c r="E837" s="232" t="s">
        <v>19</v>
      </c>
      <c r="F837" s="233" t="s">
        <v>1237</v>
      </c>
      <c r="G837" s="231"/>
      <c r="H837" s="234">
        <v>4</v>
      </c>
      <c r="I837" s="235"/>
      <c r="J837" s="231"/>
      <c r="K837" s="231"/>
      <c r="L837" s="236"/>
      <c r="M837" s="237"/>
      <c r="N837" s="238"/>
      <c r="O837" s="238"/>
      <c r="P837" s="238"/>
      <c r="Q837" s="238"/>
      <c r="R837" s="238"/>
      <c r="S837" s="238"/>
      <c r="T837" s="23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0" t="s">
        <v>146</v>
      </c>
      <c r="AU837" s="240" t="s">
        <v>82</v>
      </c>
      <c r="AV837" s="14" t="s">
        <v>82</v>
      </c>
      <c r="AW837" s="14" t="s">
        <v>33</v>
      </c>
      <c r="AX837" s="14" t="s">
        <v>80</v>
      </c>
      <c r="AY837" s="240" t="s">
        <v>136</v>
      </c>
    </row>
    <row r="838" s="2" customFormat="1" ht="14.4" customHeight="1">
      <c r="A838" s="40"/>
      <c r="B838" s="41"/>
      <c r="C838" s="263" t="s">
        <v>1238</v>
      </c>
      <c r="D838" s="263" t="s">
        <v>378</v>
      </c>
      <c r="E838" s="264" t="s">
        <v>1239</v>
      </c>
      <c r="F838" s="265" t="s">
        <v>1240</v>
      </c>
      <c r="G838" s="266" t="s">
        <v>392</v>
      </c>
      <c r="H838" s="267">
        <v>10</v>
      </c>
      <c r="I838" s="268"/>
      <c r="J838" s="269">
        <f>ROUND(I838*H838,2)</f>
        <v>0</v>
      </c>
      <c r="K838" s="265" t="s">
        <v>336</v>
      </c>
      <c r="L838" s="270"/>
      <c r="M838" s="271" t="s">
        <v>19</v>
      </c>
      <c r="N838" s="272" t="s">
        <v>43</v>
      </c>
      <c r="O838" s="86"/>
      <c r="P838" s="215">
        <f>O838*H838</f>
        <v>0</v>
      </c>
      <c r="Q838" s="215">
        <v>0.01</v>
      </c>
      <c r="R838" s="215">
        <f>Q838*H838</f>
        <v>0.10000000000000001</v>
      </c>
      <c r="S838" s="215">
        <v>0</v>
      </c>
      <c r="T838" s="216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17" t="s">
        <v>398</v>
      </c>
      <c r="AT838" s="217" t="s">
        <v>378</v>
      </c>
      <c r="AU838" s="217" t="s">
        <v>82</v>
      </c>
      <c r="AY838" s="19" t="s">
        <v>136</v>
      </c>
      <c r="BE838" s="218">
        <f>IF(N838="základní",J838,0)</f>
        <v>0</v>
      </c>
      <c r="BF838" s="218">
        <f>IF(N838="snížená",J838,0)</f>
        <v>0</v>
      </c>
      <c r="BG838" s="218">
        <f>IF(N838="zákl. přenesená",J838,0)</f>
        <v>0</v>
      </c>
      <c r="BH838" s="218">
        <f>IF(N838="sníž. přenesená",J838,0)</f>
        <v>0</v>
      </c>
      <c r="BI838" s="218">
        <f>IF(N838="nulová",J838,0)</f>
        <v>0</v>
      </c>
      <c r="BJ838" s="19" t="s">
        <v>80</v>
      </c>
      <c r="BK838" s="218">
        <f>ROUND(I838*H838,2)</f>
        <v>0</v>
      </c>
      <c r="BL838" s="19" t="s">
        <v>234</v>
      </c>
      <c r="BM838" s="217" t="s">
        <v>1241</v>
      </c>
    </row>
    <row r="839" s="14" customFormat="1">
      <c r="A839" s="14"/>
      <c r="B839" s="230"/>
      <c r="C839" s="231"/>
      <c r="D839" s="221" t="s">
        <v>146</v>
      </c>
      <c r="E839" s="232" t="s">
        <v>19</v>
      </c>
      <c r="F839" s="233" t="s">
        <v>1242</v>
      </c>
      <c r="G839" s="231"/>
      <c r="H839" s="234">
        <v>10</v>
      </c>
      <c r="I839" s="235"/>
      <c r="J839" s="231"/>
      <c r="K839" s="231"/>
      <c r="L839" s="236"/>
      <c r="M839" s="237"/>
      <c r="N839" s="238"/>
      <c r="O839" s="238"/>
      <c r="P839" s="238"/>
      <c r="Q839" s="238"/>
      <c r="R839" s="238"/>
      <c r="S839" s="238"/>
      <c r="T839" s="239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0" t="s">
        <v>146</v>
      </c>
      <c r="AU839" s="240" t="s">
        <v>82</v>
      </c>
      <c r="AV839" s="14" t="s">
        <v>82</v>
      </c>
      <c r="AW839" s="14" t="s">
        <v>33</v>
      </c>
      <c r="AX839" s="14" t="s">
        <v>80</v>
      </c>
      <c r="AY839" s="240" t="s">
        <v>136</v>
      </c>
    </row>
    <row r="840" s="2" customFormat="1" ht="24.15" customHeight="1">
      <c r="A840" s="40"/>
      <c r="B840" s="41"/>
      <c r="C840" s="206" t="s">
        <v>1243</v>
      </c>
      <c r="D840" s="206" t="s">
        <v>139</v>
      </c>
      <c r="E840" s="207" t="s">
        <v>1244</v>
      </c>
      <c r="F840" s="208" t="s">
        <v>1245</v>
      </c>
      <c r="G840" s="209" t="s">
        <v>164</v>
      </c>
      <c r="H840" s="210">
        <v>12</v>
      </c>
      <c r="I840" s="211"/>
      <c r="J840" s="212">
        <f>ROUND(I840*H840,2)</f>
        <v>0</v>
      </c>
      <c r="K840" s="208" t="s">
        <v>143</v>
      </c>
      <c r="L840" s="46"/>
      <c r="M840" s="213" t="s">
        <v>19</v>
      </c>
      <c r="N840" s="214" t="s">
        <v>43</v>
      </c>
      <c r="O840" s="86"/>
      <c r="P840" s="215">
        <f>O840*H840</f>
        <v>0</v>
      </c>
      <c r="Q840" s="215">
        <v>0.00020000000000000001</v>
      </c>
      <c r="R840" s="215">
        <f>Q840*H840</f>
        <v>0.0024000000000000002</v>
      </c>
      <c r="S840" s="215">
        <v>0</v>
      </c>
      <c r="T840" s="216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17" t="s">
        <v>234</v>
      </c>
      <c r="AT840" s="217" t="s">
        <v>139</v>
      </c>
      <c r="AU840" s="217" t="s">
        <v>82</v>
      </c>
      <c r="AY840" s="19" t="s">
        <v>136</v>
      </c>
      <c r="BE840" s="218">
        <f>IF(N840="základní",J840,0)</f>
        <v>0</v>
      </c>
      <c r="BF840" s="218">
        <f>IF(N840="snížená",J840,0)</f>
        <v>0</v>
      </c>
      <c r="BG840" s="218">
        <f>IF(N840="zákl. přenesená",J840,0)</f>
        <v>0</v>
      </c>
      <c r="BH840" s="218">
        <f>IF(N840="sníž. přenesená",J840,0)</f>
        <v>0</v>
      </c>
      <c r="BI840" s="218">
        <f>IF(N840="nulová",J840,0)</f>
        <v>0</v>
      </c>
      <c r="BJ840" s="19" t="s">
        <v>80</v>
      </c>
      <c r="BK840" s="218">
        <f>ROUND(I840*H840,2)</f>
        <v>0</v>
      </c>
      <c r="BL840" s="19" t="s">
        <v>234</v>
      </c>
      <c r="BM840" s="217" t="s">
        <v>1246</v>
      </c>
    </row>
    <row r="841" s="14" customFormat="1">
      <c r="A841" s="14"/>
      <c r="B841" s="230"/>
      <c r="C841" s="231"/>
      <c r="D841" s="221" t="s">
        <v>146</v>
      </c>
      <c r="E841" s="232" t="s">
        <v>19</v>
      </c>
      <c r="F841" s="233" t="s">
        <v>1247</v>
      </c>
      <c r="G841" s="231"/>
      <c r="H841" s="234">
        <v>12</v>
      </c>
      <c r="I841" s="235"/>
      <c r="J841" s="231"/>
      <c r="K841" s="231"/>
      <c r="L841" s="236"/>
      <c r="M841" s="237"/>
      <c r="N841" s="238"/>
      <c r="O841" s="238"/>
      <c r="P841" s="238"/>
      <c r="Q841" s="238"/>
      <c r="R841" s="238"/>
      <c r="S841" s="238"/>
      <c r="T841" s="23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0" t="s">
        <v>146</v>
      </c>
      <c r="AU841" s="240" t="s">
        <v>82</v>
      </c>
      <c r="AV841" s="14" t="s">
        <v>82</v>
      </c>
      <c r="AW841" s="14" t="s">
        <v>33</v>
      </c>
      <c r="AX841" s="14" t="s">
        <v>80</v>
      </c>
      <c r="AY841" s="240" t="s">
        <v>136</v>
      </c>
    </row>
    <row r="842" s="2" customFormat="1" ht="24.15" customHeight="1">
      <c r="A842" s="40"/>
      <c r="B842" s="41"/>
      <c r="C842" s="263" t="s">
        <v>1248</v>
      </c>
      <c r="D842" s="263" t="s">
        <v>378</v>
      </c>
      <c r="E842" s="264" t="s">
        <v>1249</v>
      </c>
      <c r="F842" s="265" t="s">
        <v>1250</v>
      </c>
      <c r="G842" s="266" t="s">
        <v>164</v>
      </c>
      <c r="H842" s="267">
        <v>13.199999999999999</v>
      </c>
      <c r="I842" s="268"/>
      <c r="J842" s="269">
        <f>ROUND(I842*H842,2)</f>
        <v>0</v>
      </c>
      <c r="K842" s="265" t="s">
        <v>336</v>
      </c>
      <c r="L842" s="270"/>
      <c r="M842" s="271" t="s">
        <v>19</v>
      </c>
      <c r="N842" s="272" t="s">
        <v>43</v>
      </c>
      <c r="O842" s="86"/>
      <c r="P842" s="215">
        <f>O842*H842</f>
        <v>0</v>
      </c>
      <c r="Q842" s="215">
        <v>4.0000000000000003E-05</v>
      </c>
      <c r="R842" s="215">
        <f>Q842*H842</f>
        <v>0.00052800000000000004</v>
      </c>
      <c r="S842" s="215">
        <v>0</v>
      </c>
      <c r="T842" s="216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17" t="s">
        <v>398</v>
      </c>
      <c r="AT842" s="217" t="s">
        <v>378</v>
      </c>
      <c r="AU842" s="217" t="s">
        <v>82</v>
      </c>
      <c r="AY842" s="19" t="s">
        <v>136</v>
      </c>
      <c r="BE842" s="218">
        <f>IF(N842="základní",J842,0)</f>
        <v>0</v>
      </c>
      <c r="BF842" s="218">
        <f>IF(N842="snížená",J842,0)</f>
        <v>0</v>
      </c>
      <c r="BG842" s="218">
        <f>IF(N842="zákl. přenesená",J842,0)</f>
        <v>0</v>
      </c>
      <c r="BH842" s="218">
        <f>IF(N842="sníž. přenesená",J842,0)</f>
        <v>0</v>
      </c>
      <c r="BI842" s="218">
        <f>IF(N842="nulová",J842,0)</f>
        <v>0</v>
      </c>
      <c r="BJ842" s="19" t="s">
        <v>80</v>
      </c>
      <c r="BK842" s="218">
        <f>ROUND(I842*H842,2)</f>
        <v>0</v>
      </c>
      <c r="BL842" s="19" t="s">
        <v>234</v>
      </c>
      <c r="BM842" s="217" t="s">
        <v>1251</v>
      </c>
    </row>
    <row r="843" s="14" customFormat="1">
      <c r="A843" s="14"/>
      <c r="B843" s="230"/>
      <c r="C843" s="231"/>
      <c r="D843" s="221" t="s">
        <v>146</v>
      </c>
      <c r="E843" s="232" t="s">
        <v>19</v>
      </c>
      <c r="F843" s="233" t="s">
        <v>1252</v>
      </c>
      <c r="G843" s="231"/>
      <c r="H843" s="234">
        <v>12</v>
      </c>
      <c r="I843" s="235"/>
      <c r="J843" s="231"/>
      <c r="K843" s="231"/>
      <c r="L843" s="236"/>
      <c r="M843" s="237"/>
      <c r="N843" s="238"/>
      <c r="O843" s="238"/>
      <c r="P843" s="238"/>
      <c r="Q843" s="238"/>
      <c r="R843" s="238"/>
      <c r="S843" s="238"/>
      <c r="T843" s="23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0" t="s">
        <v>146</v>
      </c>
      <c r="AU843" s="240" t="s">
        <v>82</v>
      </c>
      <c r="AV843" s="14" t="s">
        <v>82</v>
      </c>
      <c r="AW843" s="14" t="s">
        <v>33</v>
      </c>
      <c r="AX843" s="14" t="s">
        <v>80</v>
      </c>
      <c r="AY843" s="240" t="s">
        <v>136</v>
      </c>
    </row>
    <row r="844" s="14" customFormat="1">
      <c r="A844" s="14"/>
      <c r="B844" s="230"/>
      <c r="C844" s="231"/>
      <c r="D844" s="221" t="s">
        <v>146</v>
      </c>
      <c r="E844" s="231"/>
      <c r="F844" s="233" t="s">
        <v>1253</v>
      </c>
      <c r="G844" s="231"/>
      <c r="H844" s="234">
        <v>13.199999999999999</v>
      </c>
      <c r="I844" s="235"/>
      <c r="J844" s="231"/>
      <c r="K844" s="231"/>
      <c r="L844" s="236"/>
      <c r="M844" s="237"/>
      <c r="N844" s="238"/>
      <c r="O844" s="238"/>
      <c r="P844" s="238"/>
      <c r="Q844" s="238"/>
      <c r="R844" s="238"/>
      <c r="S844" s="238"/>
      <c r="T844" s="23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0" t="s">
        <v>146</v>
      </c>
      <c r="AU844" s="240" t="s">
        <v>82</v>
      </c>
      <c r="AV844" s="14" t="s">
        <v>82</v>
      </c>
      <c r="AW844" s="14" t="s">
        <v>4</v>
      </c>
      <c r="AX844" s="14" t="s">
        <v>80</v>
      </c>
      <c r="AY844" s="240" t="s">
        <v>136</v>
      </c>
    </row>
    <row r="845" s="2" customFormat="1" ht="49.05" customHeight="1">
      <c r="A845" s="40"/>
      <c r="B845" s="41"/>
      <c r="C845" s="206" t="s">
        <v>1254</v>
      </c>
      <c r="D845" s="206" t="s">
        <v>139</v>
      </c>
      <c r="E845" s="207" t="s">
        <v>1255</v>
      </c>
      <c r="F845" s="208" t="s">
        <v>1256</v>
      </c>
      <c r="G845" s="209" t="s">
        <v>142</v>
      </c>
      <c r="H845" s="210">
        <v>0.14499999999999999</v>
      </c>
      <c r="I845" s="211"/>
      <c r="J845" s="212">
        <f>ROUND(I845*H845,2)</f>
        <v>0</v>
      </c>
      <c r="K845" s="208" t="s">
        <v>143</v>
      </c>
      <c r="L845" s="46"/>
      <c r="M845" s="213" t="s">
        <v>19</v>
      </c>
      <c r="N845" s="214" t="s">
        <v>43</v>
      </c>
      <c r="O845" s="86"/>
      <c r="P845" s="215">
        <f>O845*H845</f>
        <v>0</v>
      </c>
      <c r="Q845" s="215">
        <v>0</v>
      </c>
      <c r="R845" s="215">
        <f>Q845*H845</f>
        <v>0</v>
      </c>
      <c r="S845" s="215">
        <v>0</v>
      </c>
      <c r="T845" s="216">
        <f>S845*H845</f>
        <v>0</v>
      </c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R845" s="217" t="s">
        <v>234</v>
      </c>
      <c r="AT845" s="217" t="s">
        <v>139</v>
      </c>
      <c r="AU845" s="217" t="s">
        <v>82</v>
      </c>
      <c r="AY845" s="19" t="s">
        <v>136</v>
      </c>
      <c r="BE845" s="218">
        <f>IF(N845="základní",J845,0)</f>
        <v>0</v>
      </c>
      <c r="BF845" s="218">
        <f>IF(N845="snížená",J845,0)</f>
        <v>0</v>
      </c>
      <c r="BG845" s="218">
        <f>IF(N845="zákl. přenesená",J845,0)</f>
        <v>0</v>
      </c>
      <c r="BH845" s="218">
        <f>IF(N845="sníž. přenesená",J845,0)</f>
        <v>0</v>
      </c>
      <c r="BI845" s="218">
        <f>IF(N845="nulová",J845,0)</f>
        <v>0</v>
      </c>
      <c r="BJ845" s="19" t="s">
        <v>80</v>
      </c>
      <c r="BK845" s="218">
        <f>ROUND(I845*H845,2)</f>
        <v>0</v>
      </c>
      <c r="BL845" s="19" t="s">
        <v>234</v>
      </c>
      <c r="BM845" s="217" t="s">
        <v>1257</v>
      </c>
    </row>
    <row r="846" s="12" customFormat="1" ht="22.8" customHeight="1">
      <c r="A846" s="12"/>
      <c r="B846" s="190"/>
      <c r="C846" s="191"/>
      <c r="D846" s="192" t="s">
        <v>71</v>
      </c>
      <c r="E846" s="204" t="s">
        <v>1258</v>
      </c>
      <c r="F846" s="204" t="s">
        <v>1259</v>
      </c>
      <c r="G846" s="191"/>
      <c r="H846" s="191"/>
      <c r="I846" s="194"/>
      <c r="J846" s="205">
        <f>BK846</f>
        <v>0</v>
      </c>
      <c r="K846" s="191"/>
      <c r="L846" s="196"/>
      <c r="M846" s="197"/>
      <c r="N846" s="198"/>
      <c r="O846" s="198"/>
      <c r="P846" s="199">
        <f>SUM(P847:P852)</f>
        <v>0</v>
      </c>
      <c r="Q846" s="198"/>
      <c r="R846" s="199">
        <f>SUM(R847:R852)</f>
        <v>0</v>
      </c>
      <c r="S846" s="198"/>
      <c r="T846" s="200">
        <f>SUM(T847:T852)</f>
        <v>1.7424114999999998</v>
      </c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R846" s="201" t="s">
        <v>82</v>
      </c>
      <c r="AT846" s="202" t="s">
        <v>71</v>
      </c>
      <c r="AU846" s="202" t="s">
        <v>80</v>
      </c>
      <c r="AY846" s="201" t="s">
        <v>136</v>
      </c>
      <c r="BK846" s="203">
        <f>SUM(BK847:BK852)</f>
        <v>0</v>
      </c>
    </row>
    <row r="847" s="2" customFormat="1" ht="24.15" customHeight="1">
      <c r="A847" s="40"/>
      <c r="B847" s="41"/>
      <c r="C847" s="206" t="s">
        <v>1260</v>
      </c>
      <c r="D847" s="206" t="s">
        <v>139</v>
      </c>
      <c r="E847" s="207" t="s">
        <v>1261</v>
      </c>
      <c r="F847" s="208" t="s">
        <v>1262</v>
      </c>
      <c r="G847" s="209" t="s">
        <v>154</v>
      </c>
      <c r="H847" s="210">
        <v>20.949999999999999</v>
      </c>
      <c r="I847" s="211"/>
      <c r="J847" s="212">
        <f>ROUND(I847*H847,2)</f>
        <v>0</v>
      </c>
      <c r="K847" s="208" t="s">
        <v>143</v>
      </c>
      <c r="L847" s="46"/>
      <c r="M847" s="213" t="s">
        <v>19</v>
      </c>
      <c r="N847" s="214" t="s">
        <v>43</v>
      </c>
      <c r="O847" s="86"/>
      <c r="P847" s="215">
        <f>O847*H847</f>
        <v>0</v>
      </c>
      <c r="Q847" s="215">
        <v>0</v>
      </c>
      <c r="R847" s="215">
        <f>Q847*H847</f>
        <v>0</v>
      </c>
      <c r="S847" s="215">
        <v>0.083169999999999994</v>
      </c>
      <c r="T847" s="216">
        <f>S847*H847</f>
        <v>1.7424114999999998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17" t="s">
        <v>234</v>
      </c>
      <c r="AT847" s="217" t="s">
        <v>139</v>
      </c>
      <c r="AU847" s="217" t="s">
        <v>82</v>
      </c>
      <c r="AY847" s="19" t="s">
        <v>136</v>
      </c>
      <c r="BE847" s="218">
        <f>IF(N847="základní",J847,0)</f>
        <v>0</v>
      </c>
      <c r="BF847" s="218">
        <f>IF(N847="snížená",J847,0)</f>
        <v>0</v>
      </c>
      <c r="BG847" s="218">
        <f>IF(N847="zákl. přenesená",J847,0)</f>
        <v>0</v>
      </c>
      <c r="BH847" s="218">
        <f>IF(N847="sníž. přenesená",J847,0)</f>
        <v>0</v>
      </c>
      <c r="BI847" s="218">
        <f>IF(N847="nulová",J847,0)</f>
        <v>0</v>
      </c>
      <c r="BJ847" s="19" t="s">
        <v>80</v>
      </c>
      <c r="BK847" s="218">
        <f>ROUND(I847*H847,2)</f>
        <v>0</v>
      </c>
      <c r="BL847" s="19" t="s">
        <v>234</v>
      </c>
      <c r="BM847" s="217" t="s">
        <v>1263</v>
      </c>
    </row>
    <row r="848" s="13" customFormat="1">
      <c r="A848" s="13"/>
      <c r="B848" s="219"/>
      <c r="C848" s="220"/>
      <c r="D848" s="221" t="s">
        <v>146</v>
      </c>
      <c r="E848" s="222" t="s">
        <v>19</v>
      </c>
      <c r="F848" s="223" t="s">
        <v>1264</v>
      </c>
      <c r="G848" s="220"/>
      <c r="H848" s="222" t="s">
        <v>19</v>
      </c>
      <c r="I848" s="224"/>
      <c r="J848" s="220"/>
      <c r="K848" s="220"/>
      <c r="L848" s="225"/>
      <c r="M848" s="226"/>
      <c r="N848" s="227"/>
      <c r="O848" s="227"/>
      <c r="P848" s="227"/>
      <c r="Q848" s="227"/>
      <c r="R848" s="227"/>
      <c r="S848" s="227"/>
      <c r="T848" s="22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29" t="s">
        <v>146</v>
      </c>
      <c r="AU848" s="229" t="s">
        <v>82</v>
      </c>
      <c r="AV848" s="13" t="s">
        <v>80</v>
      </c>
      <c r="AW848" s="13" t="s">
        <v>33</v>
      </c>
      <c r="AX848" s="13" t="s">
        <v>72</v>
      </c>
      <c r="AY848" s="229" t="s">
        <v>136</v>
      </c>
    </row>
    <row r="849" s="14" customFormat="1">
      <c r="A849" s="14"/>
      <c r="B849" s="230"/>
      <c r="C849" s="231"/>
      <c r="D849" s="221" t="s">
        <v>146</v>
      </c>
      <c r="E849" s="232" t="s">
        <v>19</v>
      </c>
      <c r="F849" s="233" t="s">
        <v>1265</v>
      </c>
      <c r="G849" s="231"/>
      <c r="H849" s="234">
        <v>1.6499999999999999</v>
      </c>
      <c r="I849" s="235"/>
      <c r="J849" s="231"/>
      <c r="K849" s="231"/>
      <c r="L849" s="236"/>
      <c r="M849" s="237"/>
      <c r="N849" s="238"/>
      <c r="O849" s="238"/>
      <c r="P849" s="238"/>
      <c r="Q849" s="238"/>
      <c r="R849" s="238"/>
      <c r="S849" s="238"/>
      <c r="T849" s="23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0" t="s">
        <v>146</v>
      </c>
      <c r="AU849" s="240" t="s">
        <v>82</v>
      </c>
      <c r="AV849" s="14" t="s">
        <v>82</v>
      </c>
      <c r="AW849" s="14" t="s">
        <v>33</v>
      </c>
      <c r="AX849" s="14" t="s">
        <v>72</v>
      </c>
      <c r="AY849" s="240" t="s">
        <v>136</v>
      </c>
    </row>
    <row r="850" s="14" customFormat="1">
      <c r="A850" s="14"/>
      <c r="B850" s="230"/>
      <c r="C850" s="231"/>
      <c r="D850" s="221" t="s">
        <v>146</v>
      </c>
      <c r="E850" s="232" t="s">
        <v>19</v>
      </c>
      <c r="F850" s="233" t="s">
        <v>1266</v>
      </c>
      <c r="G850" s="231"/>
      <c r="H850" s="234">
        <v>13.25</v>
      </c>
      <c r="I850" s="235"/>
      <c r="J850" s="231"/>
      <c r="K850" s="231"/>
      <c r="L850" s="236"/>
      <c r="M850" s="237"/>
      <c r="N850" s="238"/>
      <c r="O850" s="238"/>
      <c r="P850" s="238"/>
      <c r="Q850" s="238"/>
      <c r="R850" s="238"/>
      <c r="S850" s="238"/>
      <c r="T850" s="23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40" t="s">
        <v>146</v>
      </c>
      <c r="AU850" s="240" t="s">
        <v>82</v>
      </c>
      <c r="AV850" s="14" t="s">
        <v>82</v>
      </c>
      <c r="AW850" s="14" t="s">
        <v>33</v>
      </c>
      <c r="AX850" s="14" t="s">
        <v>72</v>
      </c>
      <c r="AY850" s="240" t="s">
        <v>136</v>
      </c>
    </row>
    <row r="851" s="14" customFormat="1">
      <c r="A851" s="14"/>
      <c r="B851" s="230"/>
      <c r="C851" s="231"/>
      <c r="D851" s="221" t="s">
        <v>146</v>
      </c>
      <c r="E851" s="232" t="s">
        <v>19</v>
      </c>
      <c r="F851" s="233" t="s">
        <v>899</v>
      </c>
      <c r="G851" s="231"/>
      <c r="H851" s="234">
        <v>6.0499999999999998</v>
      </c>
      <c r="I851" s="235"/>
      <c r="J851" s="231"/>
      <c r="K851" s="231"/>
      <c r="L851" s="236"/>
      <c r="M851" s="237"/>
      <c r="N851" s="238"/>
      <c r="O851" s="238"/>
      <c r="P851" s="238"/>
      <c r="Q851" s="238"/>
      <c r="R851" s="238"/>
      <c r="S851" s="238"/>
      <c r="T851" s="23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0" t="s">
        <v>146</v>
      </c>
      <c r="AU851" s="240" t="s">
        <v>82</v>
      </c>
      <c r="AV851" s="14" t="s">
        <v>82</v>
      </c>
      <c r="AW851" s="14" t="s">
        <v>33</v>
      </c>
      <c r="AX851" s="14" t="s">
        <v>72</v>
      </c>
      <c r="AY851" s="240" t="s">
        <v>136</v>
      </c>
    </row>
    <row r="852" s="15" customFormat="1">
      <c r="A852" s="15"/>
      <c r="B852" s="241"/>
      <c r="C852" s="242"/>
      <c r="D852" s="221" t="s">
        <v>146</v>
      </c>
      <c r="E852" s="243" t="s">
        <v>19</v>
      </c>
      <c r="F852" s="244" t="s">
        <v>151</v>
      </c>
      <c r="G852" s="242"/>
      <c r="H852" s="245">
        <v>20.949999999999999</v>
      </c>
      <c r="I852" s="246"/>
      <c r="J852" s="242"/>
      <c r="K852" s="242"/>
      <c r="L852" s="247"/>
      <c r="M852" s="248"/>
      <c r="N852" s="249"/>
      <c r="O852" s="249"/>
      <c r="P852" s="249"/>
      <c r="Q852" s="249"/>
      <c r="R852" s="249"/>
      <c r="S852" s="249"/>
      <c r="T852" s="250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51" t="s">
        <v>146</v>
      </c>
      <c r="AU852" s="251" t="s">
        <v>82</v>
      </c>
      <c r="AV852" s="15" t="s">
        <v>144</v>
      </c>
      <c r="AW852" s="15" t="s">
        <v>33</v>
      </c>
      <c r="AX852" s="15" t="s">
        <v>80</v>
      </c>
      <c r="AY852" s="251" t="s">
        <v>136</v>
      </c>
    </row>
    <row r="853" s="12" customFormat="1" ht="22.8" customHeight="1">
      <c r="A853" s="12"/>
      <c r="B853" s="190"/>
      <c r="C853" s="191"/>
      <c r="D853" s="192" t="s">
        <v>71</v>
      </c>
      <c r="E853" s="204" t="s">
        <v>1267</v>
      </c>
      <c r="F853" s="204" t="s">
        <v>1268</v>
      </c>
      <c r="G853" s="191"/>
      <c r="H853" s="191"/>
      <c r="I853" s="194"/>
      <c r="J853" s="205">
        <f>BK853</f>
        <v>0</v>
      </c>
      <c r="K853" s="191"/>
      <c r="L853" s="196"/>
      <c r="M853" s="197"/>
      <c r="N853" s="198"/>
      <c r="O853" s="198"/>
      <c r="P853" s="199">
        <f>SUM(P854:P997)</f>
        <v>0</v>
      </c>
      <c r="Q853" s="198"/>
      <c r="R853" s="199">
        <f>SUM(R854:R997)</f>
        <v>9.4477380500000017</v>
      </c>
      <c r="S853" s="198"/>
      <c r="T853" s="200">
        <f>SUM(T854:T997)</f>
        <v>2.1954141000000003</v>
      </c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R853" s="201" t="s">
        <v>82</v>
      </c>
      <c r="AT853" s="202" t="s">
        <v>71</v>
      </c>
      <c r="AU853" s="202" t="s">
        <v>80</v>
      </c>
      <c r="AY853" s="201" t="s">
        <v>136</v>
      </c>
      <c r="BK853" s="203">
        <f>SUM(BK854:BK997)</f>
        <v>0</v>
      </c>
    </row>
    <row r="854" s="2" customFormat="1" ht="14.4" customHeight="1">
      <c r="A854" s="40"/>
      <c r="B854" s="41"/>
      <c r="C854" s="206" t="s">
        <v>1269</v>
      </c>
      <c r="D854" s="206" t="s">
        <v>139</v>
      </c>
      <c r="E854" s="207" t="s">
        <v>1270</v>
      </c>
      <c r="F854" s="208" t="s">
        <v>1271</v>
      </c>
      <c r="G854" s="209" t="s">
        <v>164</v>
      </c>
      <c r="H854" s="210">
        <v>70</v>
      </c>
      <c r="I854" s="211"/>
      <c r="J854" s="212">
        <f>ROUND(I854*H854,2)</f>
        <v>0</v>
      </c>
      <c r="K854" s="208" t="s">
        <v>336</v>
      </c>
      <c r="L854" s="46"/>
      <c r="M854" s="213" t="s">
        <v>19</v>
      </c>
      <c r="N854" s="214" t="s">
        <v>43</v>
      </c>
      <c r="O854" s="86"/>
      <c r="P854" s="215">
        <f>O854*H854</f>
        <v>0</v>
      </c>
      <c r="Q854" s="215">
        <v>0</v>
      </c>
      <c r="R854" s="215">
        <f>Q854*H854</f>
        <v>0</v>
      </c>
      <c r="S854" s="215">
        <v>0</v>
      </c>
      <c r="T854" s="216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17" t="s">
        <v>234</v>
      </c>
      <c r="AT854" s="217" t="s">
        <v>139</v>
      </c>
      <c r="AU854" s="217" t="s">
        <v>82</v>
      </c>
      <c r="AY854" s="19" t="s">
        <v>136</v>
      </c>
      <c r="BE854" s="218">
        <f>IF(N854="základní",J854,0)</f>
        <v>0</v>
      </c>
      <c r="BF854" s="218">
        <f>IF(N854="snížená",J854,0)</f>
        <v>0</v>
      </c>
      <c r="BG854" s="218">
        <f>IF(N854="zákl. přenesená",J854,0)</f>
        <v>0</v>
      </c>
      <c r="BH854" s="218">
        <f>IF(N854="sníž. přenesená",J854,0)</f>
        <v>0</v>
      </c>
      <c r="BI854" s="218">
        <f>IF(N854="nulová",J854,0)</f>
        <v>0</v>
      </c>
      <c r="BJ854" s="19" t="s">
        <v>80</v>
      </c>
      <c r="BK854" s="218">
        <f>ROUND(I854*H854,2)</f>
        <v>0</v>
      </c>
      <c r="BL854" s="19" t="s">
        <v>234</v>
      </c>
      <c r="BM854" s="217" t="s">
        <v>1272</v>
      </c>
    </row>
    <row r="855" s="14" customFormat="1">
      <c r="A855" s="14"/>
      <c r="B855" s="230"/>
      <c r="C855" s="231"/>
      <c r="D855" s="221" t="s">
        <v>146</v>
      </c>
      <c r="E855" s="232" t="s">
        <v>19</v>
      </c>
      <c r="F855" s="233" t="s">
        <v>1273</v>
      </c>
      <c r="G855" s="231"/>
      <c r="H855" s="234">
        <v>70</v>
      </c>
      <c r="I855" s="235"/>
      <c r="J855" s="231"/>
      <c r="K855" s="231"/>
      <c r="L855" s="236"/>
      <c r="M855" s="237"/>
      <c r="N855" s="238"/>
      <c r="O855" s="238"/>
      <c r="P855" s="238"/>
      <c r="Q855" s="238"/>
      <c r="R855" s="238"/>
      <c r="S855" s="238"/>
      <c r="T855" s="23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40" t="s">
        <v>146</v>
      </c>
      <c r="AU855" s="240" t="s">
        <v>82</v>
      </c>
      <c r="AV855" s="14" t="s">
        <v>82</v>
      </c>
      <c r="AW855" s="14" t="s">
        <v>33</v>
      </c>
      <c r="AX855" s="14" t="s">
        <v>80</v>
      </c>
      <c r="AY855" s="240" t="s">
        <v>136</v>
      </c>
    </row>
    <row r="856" s="2" customFormat="1" ht="14.4" customHeight="1">
      <c r="A856" s="40"/>
      <c r="B856" s="41"/>
      <c r="C856" s="263" t="s">
        <v>1274</v>
      </c>
      <c r="D856" s="263" t="s">
        <v>378</v>
      </c>
      <c r="E856" s="264" t="s">
        <v>1275</v>
      </c>
      <c r="F856" s="265" t="s">
        <v>1276</v>
      </c>
      <c r="G856" s="266" t="s">
        <v>164</v>
      </c>
      <c r="H856" s="267">
        <v>70</v>
      </c>
      <c r="I856" s="268"/>
      <c r="J856" s="269">
        <f>ROUND(I856*H856,2)</f>
        <v>0</v>
      </c>
      <c r="K856" s="265" t="s">
        <v>336</v>
      </c>
      <c r="L856" s="270"/>
      <c r="M856" s="271" t="s">
        <v>19</v>
      </c>
      <c r="N856" s="272" t="s">
        <v>43</v>
      </c>
      <c r="O856" s="86"/>
      <c r="P856" s="215">
        <f>O856*H856</f>
        <v>0</v>
      </c>
      <c r="Q856" s="215">
        <v>0.00010000000000000001</v>
      </c>
      <c r="R856" s="215">
        <f>Q856*H856</f>
        <v>0.0070000000000000001</v>
      </c>
      <c r="S856" s="215">
        <v>0</v>
      </c>
      <c r="T856" s="216">
        <f>S856*H856</f>
        <v>0</v>
      </c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R856" s="217" t="s">
        <v>398</v>
      </c>
      <c r="AT856" s="217" t="s">
        <v>378</v>
      </c>
      <c r="AU856" s="217" t="s">
        <v>82</v>
      </c>
      <c r="AY856" s="19" t="s">
        <v>136</v>
      </c>
      <c r="BE856" s="218">
        <f>IF(N856="základní",J856,0)</f>
        <v>0</v>
      </c>
      <c r="BF856" s="218">
        <f>IF(N856="snížená",J856,0)</f>
        <v>0</v>
      </c>
      <c r="BG856" s="218">
        <f>IF(N856="zákl. přenesená",J856,0)</f>
        <v>0</v>
      </c>
      <c r="BH856" s="218">
        <f>IF(N856="sníž. přenesená",J856,0)</f>
        <v>0</v>
      </c>
      <c r="BI856" s="218">
        <f>IF(N856="nulová",J856,0)</f>
        <v>0</v>
      </c>
      <c r="BJ856" s="19" t="s">
        <v>80</v>
      </c>
      <c r="BK856" s="218">
        <f>ROUND(I856*H856,2)</f>
        <v>0</v>
      </c>
      <c r="BL856" s="19" t="s">
        <v>234</v>
      </c>
      <c r="BM856" s="217" t="s">
        <v>1277</v>
      </c>
    </row>
    <row r="857" s="14" customFormat="1">
      <c r="A857" s="14"/>
      <c r="B857" s="230"/>
      <c r="C857" s="231"/>
      <c r="D857" s="221" t="s">
        <v>146</v>
      </c>
      <c r="E857" s="232" t="s">
        <v>19</v>
      </c>
      <c r="F857" s="233" t="s">
        <v>1278</v>
      </c>
      <c r="G857" s="231"/>
      <c r="H857" s="234">
        <v>70</v>
      </c>
      <c r="I857" s="235"/>
      <c r="J857" s="231"/>
      <c r="K857" s="231"/>
      <c r="L857" s="236"/>
      <c r="M857" s="237"/>
      <c r="N857" s="238"/>
      <c r="O857" s="238"/>
      <c r="P857" s="238"/>
      <c r="Q857" s="238"/>
      <c r="R857" s="238"/>
      <c r="S857" s="238"/>
      <c r="T857" s="23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0" t="s">
        <v>146</v>
      </c>
      <c r="AU857" s="240" t="s">
        <v>82</v>
      </c>
      <c r="AV857" s="14" t="s">
        <v>82</v>
      </c>
      <c r="AW857" s="14" t="s">
        <v>33</v>
      </c>
      <c r="AX857" s="14" t="s">
        <v>80</v>
      </c>
      <c r="AY857" s="240" t="s">
        <v>136</v>
      </c>
    </row>
    <row r="858" s="2" customFormat="1" ht="24.15" customHeight="1">
      <c r="A858" s="40"/>
      <c r="B858" s="41"/>
      <c r="C858" s="206" t="s">
        <v>1279</v>
      </c>
      <c r="D858" s="206" t="s">
        <v>139</v>
      </c>
      <c r="E858" s="207" t="s">
        <v>1280</v>
      </c>
      <c r="F858" s="208" t="s">
        <v>1281</v>
      </c>
      <c r="G858" s="209" t="s">
        <v>989</v>
      </c>
      <c r="H858" s="210">
        <v>34</v>
      </c>
      <c r="I858" s="211"/>
      <c r="J858" s="212">
        <f>ROUND(I858*H858,2)</f>
        <v>0</v>
      </c>
      <c r="K858" s="208" t="s">
        <v>336</v>
      </c>
      <c r="L858" s="46"/>
      <c r="M858" s="213" t="s">
        <v>19</v>
      </c>
      <c r="N858" s="214" t="s">
        <v>43</v>
      </c>
      <c r="O858" s="86"/>
      <c r="P858" s="215">
        <f>O858*H858</f>
        <v>0</v>
      </c>
      <c r="Q858" s="215">
        <v>0</v>
      </c>
      <c r="R858" s="215">
        <f>Q858*H858</f>
        <v>0</v>
      </c>
      <c r="S858" s="215">
        <v>0</v>
      </c>
      <c r="T858" s="216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17" t="s">
        <v>234</v>
      </c>
      <c r="AT858" s="217" t="s">
        <v>139</v>
      </c>
      <c r="AU858" s="217" t="s">
        <v>82</v>
      </c>
      <c r="AY858" s="19" t="s">
        <v>136</v>
      </c>
      <c r="BE858" s="218">
        <f>IF(N858="základní",J858,0)</f>
        <v>0</v>
      </c>
      <c r="BF858" s="218">
        <f>IF(N858="snížená",J858,0)</f>
        <v>0</v>
      </c>
      <c r="BG858" s="218">
        <f>IF(N858="zákl. přenesená",J858,0)</f>
        <v>0</v>
      </c>
      <c r="BH858" s="218">
        <f>IF(N858="sníž. přenesená",J858,0)</f>
        <v>0</v>
      </c>
      <c r="BI858" s="218">
        <f>IF(N858="nulová",J858,0)</f>
        <v>0</v>
      </c>
      <c r="BJ858" s="19" t="s">
        <v>80</v>
      </c>
      <c r="BK858" s="218">
        <f>ROUND(I858*H858,2)</f>
        <v>0</v>
      </c>
      <c r="BL858" s="19" t="s">
        <v>234</v>
      </c>
      <c r="BM858" s="217" t="s">
        <v>1282</v>
      </c>
    </row>
    <row r="859" s="13" customFormat="1">
      <c r="A859" s="13"/>
      <c r="B859" s="219"/>
      <c r="C859" s="220"/>
      <c r="D859" s="221" t="s">
        <v>146</v>
      </c>
      <c r="E859" s="222" t="s">
        <v>19</v>
      </c>
      <c r="F859" s="223" t="s">
        <v>1283</v>
      </c>
      <c r="G859" s="220"/>
      <c r="H859" s="222" t="s">
        <v>19</v>
      </c>
      <c r="I859" s="224"/>
      <c r="J859" s="220"/>
      <c r="K859" s="220"/>
      <c r="L859" s="225"/>
      <c r="M859" s="226"/>
      <c r="N859" s="227"/>
      <c r="O859" s="227"/>
      <c r="P859" s="227"/>
      <c r="Q859" s="227"/>
      <c r="R859" s="227"/>
      <c r="S859" s="227"/>
      <c r="T859" s="22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29" t="s">
        <v>146</v>
      </c>
      <c r="AU859" s="229" t="s">
        <v>82</v>
      </c>
      <c r="AV859" s="13" t="s">
        <v>80</v>
      </c>
      <c r="AW859" s="13" t="s">
        <v>33</v>
      </c>
      <c r="AX859" s="13" t="s">
        <v>72</v>
      </c>
      <c r="AY859" s="229" t="s">
        <v>136</v>
      </c>
    </row>
    <row r="860" s="14" customFormat="1">
      <c r="A860" s="14"/>
      <c r="B860" s="230"/>
      <c r="C860" s="231"/>
      <c r="D860" s="221" t="s">
        <v>146</v>
      </c>
      <c r="E860" s="232" t="s">
        <v>19</v>
      </c>
      <c r="F860" s="233" t="s">
        <v>1284</v>
      </c>
      <c r="G860" s="231"/>
      <c r="H860" s="234">
        <v>34</v>
      </c>
      <c r="I860" s="235"/>
      <c r="J860" s="231"/>
      <c r="K860" s="231"/>
      <c r="L860" s="236"/>
      <c r="M860" s="237"/>
      <c r="N860" s="238"/>
      <c r="O860" s="238"/>
      <c r="P860" s="238"/>
      <c r="Q860" s="238"/>
      <c r="R860" s="238"/>
      <c r="S860" s="238"/>
      <c r="T860" s="23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0" t="s">
        <v>146</v>
      </c>
      <c r="AU860" s="240" t="s">
        <v>82</v>
      </c>
      <c r="AV860" s="14" t="s">
        <v>82</v>
      </c>
      <c r="AW860" s="14" t="s">
        <v>33</v>
      </c>
      <c r="AX860" s="14" t="s">
        <v>80</v>
      </c>
      <c r="AY860" s="240" t="s">
        <v>136</v>
      </c>
    </row>
    <row r="861" s="2" customFormat="1" ht="14.4" customHeight="1">
      <c r="A861" s="40"/>
      <c r="B861" s="41"/>
      <c r="C861" s="263" t="s">
        <v>1285</v>
      </c>
      <c r="D861" s="263" t="s">
        <v>378</v>
      </c>
      <c r="E861" s="264" t="s">
        <v>1286</v>
      </c>
      <c r="F861" s="265" t="s">
        <v>1287</v>
      </c>
      <c r="G861" s="266" t="s">
        <v>989</v>
      </c>
      <c r="H861" s="267">
        <v>34</v>
      </c>
      <c r="I861" s="268"/>
      <c r="J861" s="269">
        <f>ROUND(I861*H861,2)</f>
        <v>0</v>
      </c>
      <c r="K861" s="265" t="s">
        <v>336</v>
      </c>
      <c r="L861" s="270"/>
      <c r="M861" s="271" t="s">
        <v>19</v>
      </c>
      <c r="N861" s="272" t="s">
        <v>43</v>
      </c>
      <c r="O861" s="86"/>
      <c r="P861" s="215">
        <f>O861*H861</f>
        <v>0</v>
      </c>
      <c r="Q861" s="215">
        <v>0.00010000000000000001</v>
      </c>
      <c r="R861" s="215">
        <f>Q861*H861</f>
        <v>0.0034000000000000002</v>
      </c>
      <c r="S861" s="215">
        <v>0</v>
      </c>
      <c r="T861" s="216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17" t="s">
        <v>398</v>
      </c>
      <c r="AT861" s="217" t="s">
        <v>378</v>
      </c>
      <c r="AU861" s="217" t="s">
        <v>82</v>
      </c>
      <c r="AY861" s="19" t="s">
        <v>136</v>
      </c>
      <c r="BE861" s="218">
        <f>IF(N861="základní",J861,0)</f>
        <v>0</v>
      </c>
      <c r="BF861" s="218">
        <f>IF(N861="snížená",J861,0)</f>
        <v>0</v>
      </c>
      <c r="BG861" s="218">
        <f>IF(N861="zákl. přenesená",J861,0)</f>
        <v>0</v>
      </c>
      <c r="BH861" s="218">
        <f>IF(N861="sníž. přenesená",J861,0)</f>
        <v>0</v>
      </c>
      <c r="BI861" s="218">
        <f>IF(N861="nulová",J861,0)</f>
        <v>0</v>
      </c>
      <c r="BJ861" s="19" t="s">
        <v>80</v>
      </c>
      <c r="BK861" s="218">
        <f>ROUND(I861*H861,2)</f>
        <v>0</v>
      </c>
      <c r="BL861" s="19" t="s">
        <v>234</v>
      </c>
      <c r="BM861" s="217" t="s">
        <v>1288</v>
      </c>
    </row>
    <row r="862" s="14" customFormat="1">
      <c r="A862" s="14"/>
      <c r="B862" s="230"/>
      <c r="C862" s="231"/>
      <c r="D862" s="221" t="s">
        <v>146</v>
      </c>
      <c r="E862" s="232" t="s">
        <v>19</v>
      </c>
      <c r="F862" s="233" t="s">
        <v>1289</v>
      </c>
      <c r="G862" s="231"/>
      <c r="H862" s="234">
        <v>34</v>
      </c>
      <c r="I862" s="235"/>
      <c r="J862" s="231"/>
      <c r="K862" s="231"/>
      <c r="L862" s="236"/>
      <c r="M862" s="237"/>
      <c r="N862" s="238"/>
      <c r="O862" s="238"/>
      <c r="P862" s="238"/>
      <c r="Q862" s="238"/>
      <c r="R862" s="238"/>
      <c r="S862" s="238"/>
      <c r="T862" s="23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0" t="s">
        <v>146</v>
      </c>
      <c r="AU862" s="240" t="s">
        <v>82</v>
      </c>
      <c r="AV862" s="14" t="s">
        <v>82</v>
      </c>
      <c r="AW862" s="14" t="s">
        <v>33</v>
      </c>
      <c r="AX862" s="14" t="s">
        <v>80</v>
      </c>
      <c r="AY862" s="240" t="s">
        <v>136</v>
      </c>
    </row>
    <row r="863" s="2" customFormat="1" ht="37.8" customHeight="1">
      <c r="A863" s="40"/>
      <c r="B863" s="41"/>
      <c r="C863" s="206" t="s">
        <v>1290</v>
      </c>
      <c r="D863" s="206" t="s">
        <v>139</v>
      </c>
      <c r="E863" s="207" t="s">
        <v>1291</v>
      </c>
      <c r="F863" s="208" t="s">
        <v>1292</v>
      </c>
      <c r="G863" s="209" t="s">
        <v>154</v>
      </c>
      <c r="H863" s="210">
        <v>672.5</v>
      </c>
      <c r="I863" s="211"/>
      <c r="J863" s="212">
        <f>ROUND(I863*H863,2)</f>
        <v>0</v>
      </c>
      <c r="K863" s="208" t="s">
        <v>143</v>
      </c>
      <c r="L863" s="46"/>
      <c r="M863" s="213" t="s">
        <v>19</v>
      </c>
      <c r="N863" s="214" t="s">
        <v>43</v>
      </c>
      <c r="O863" s="86"/>
      <c r="P863" s="215">
        <f>O863*H863</f>
        <v>0</v>
      </c>
      <c r="Q863" s="215">
        <v>0</v>
      </c>
      <c r="R863" s="215">
        <f>Q863*H863</f>
        <v>0</v>
      </c>
      <c r="S863" s="215">
        <v>0</v>
      </c>
      <c r="T863" s="216">
        <f>S863*H863</f>
        <v>0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17" t="s">
        <v>234</v>
      </c>
      <c r="AT863" s="217" t="s">
        <v>139</v>
      </c>
      <c r="AU863" s="217" t="s">
        <v>82</v>
      </c>
      <c r="AY863" s="19" t="s">
        <v>136</v>
      </c>
      <c r="BE863" s="218">
        <f>IF(N863="základní",J863,0)</f>
        <v>0</v>
      </c>
      <c r="BF863" s="218">
        <f>IF(N863="snížená",J863,0)</f>
        <v>0</v>
      </c>
      <c r="BG863" s="218">
        <f>IF(N863="zákl. přenesená",J863,0)</f>
        <v>0</v>
      </c>
      <c r="BH863" s="218">
        <f>IF(N863="sníž. přenesená",J863,0)</f>
        <v>0</v>
      </c>
      <c r="BI863" s="218">
        <f>IF(N863="nulová",J863,0)</f>
        <v>0</v>
      </c>
      <c r="BJ863" s="19" t="s">
        <v>80</v>
      </c>
      <c r="BK863" s="218">
        <f>ROUND(I863*H863,2)</f>
        <v>0</v>
      </c>
      <c r="BL863" s="19" t="s">
        <v>234</v>
      </c>
      <c r="BM863" s="217" t="s">
        <v>1293</v>
      </c>
    </row>
    <row r="864" s="13" customFormat="1">
      <c r="A864" s="13"/>
      <c r="B864" s="219"/>
      <c r="C864" s="220"/>
      <c r="D864" s="221" t="s">
        <v>146</v>
      </c>
      <c r="E864" s="222" t="s">
        <v>19</v>
      </c>
      <c r="F864" s="223" t="s">
        <v>1294</v>
      </c>
      <c r="G864" s="220"/>
      <c r="H864" s="222" t="s">
        <v>19</v>
      </c>
      <c r="I864" s="224"/>
      <c r="J864" s="220"/>
      <c r="K864" s="220"/>
      <c r="L864" s="225"/>
      <c r="M864" s="226"/>
      <c r="N864" s="227"/>
      <c r="O864" s="227"/>
      <c r="P864" s="227"/>
      <c r="Q864" s="227"/>
      <c r="R864" s="227"/>
      <c r="S864" s="227"/>
      <c r="T864" s="22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29" t="s">
        <v>146</v>
      </c>
      <c r="AU864" s="229" t="s">
        <v>82</v>
      </c>
      <c r="AV864" s="13" t="s">
        <v>80</v>
      </c>
      <c r="AW864" s="13" t="s">
        <v>33</v>
      </c>
      <c r="AX864" s="13" t="s">
        <v>72</v>
      </c>
      <c r="AY864" s="229" t="s">
        <v>136</v>
      </c>
    </row>
    <row r="865" s="14" customFormat="1">
      <c r="A865" s="14"/>
      <c r="B865" s="230"/>
      <c r="C865" s="231"/>
      <c r="D865" s="221" t="s">
        <v>146</v>
      </c>
      <c r="E865" s="232" t="s">
        <v>19</v>
      </c>
      <c r="F865" s="233" t="s">
        <v>1295</v>
      </c>
      <c r="G865" s="231"/>
      <c r="H865" s="234">
        <v>672.5</v>
      </c>
      <c r="I865" s="235"/>
      <c r="J865" s="231"/>
      <c r="K865" s="231"/>
      <c r="L865" s="236"/>
      <c r="M865" s="237"/>
      <c r="N865" s="238"/>
      <c r="O865" s="238"/>
      <c r="P865" s="238"/>
      <c r="Q865" s="238"/>
      <c r="R865" s="238"/>
      <c r="S865" s="238"/>
      <c r="T865" s="23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0" t="s">
        <v>146</v>
      </c>
      <c r="AU865" s="240" t="s">
        <v>82</v>
      </c>
      <c r="AV865" s="14" t="s">
        <v>82</v>
      </c>
      <c r="AW865" s="14" t="s">
        <v>33</v>
      </c>
      <c r="AX865" s="14" t="s">
        <v>80</v>
      </c>
      <c r="AY865" s="240" t="s">
        <v>136</v>
      </c>
    </row>
    <row r="866" s="2" customFormat="1" ht="14.4" customHeight="1">
      <c r="A866" s="40"/>
      <c r="B866" s="41"/>
      <c r="C866" s="206" t="s">
        <v>1296</v>
      </c>
      <c r="D866" s="206" t="s">
        <v>139</v>
      </c>
      <c r="E866" s="207" t="s">
        <v>1297</v>
      </c>
      <c r="F866" s="208" t="s">
        <v>1298</v>
      </c>
      <c r="G866" s="209" t="s">
        <v>154</v>
      </c>
      <c r="H866" s="210">
        <v>672.5</v>
      </c>
      <c r="I866" s="211"/>
      <c r="J866" s="212">
        <f>ROUND(I866*H866,2)</f>
        <v>0</v>
      </c>
      <c r="K866" s="208" t="s">
        <v>143</v>
      </c>
      <c r="L866" s="46"/>
      <c r="M866" s="213" t="s">
        <v>19</v>
      </c>
      <c r="N866" s="214" t="s">
        <v>43</v>
      </c>
      <c r="O866" s="86"/>
      <c r="P866" s="215">
        <f>O866*H866</f>
        <v>0</v>
      </c>
      <c r="Q866" s="215">
        <v>0</v>
      </c>
      <c r="R866" s="215">
        <f>Q866*H866</f>
        <v>0</v>
      </c>
      <c r="S866" s="215">
        <v>0</v>
      </c>
      <c r="T866" s="216">
        <f>S866*H866</f>
        <v>0</v>
      </c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R866" s="217" t="s">
        <v>234</v>
      </c>
      <c r="AT866" s="217" t="s">
        <v>139</v>
      </c>
      <c r="AU866" s="217" t="s">
        <v>82</v>
      </c>
      <c r="AY866" s="19" t="s">
        <v>136</v>
      </c>
      <c r="BE866" s="218">
        <f>IF(N866="základní",J866,0)</f>
        <v>0</v>
      </c>
      <c r="BF866" s="218">
        <f>IF(N866="snížená",J866,0)</f>
        <v>0</v>
      </c>
      <c r="BG866" s="218">
        <f>IF(N866="zákl. přenesená",J866,0)</f>
        <v>0</v>
      </c>
      <c r="BH866" s="218">
        <f>IF(N866="sníž. přenesená",J866,0)</f>
        <v>0</v>
      </c>
      <c r="BI866" s="218">
        <f>IF(N866="nulová",J866,0)</f>
        <v>0</v>
      </c>
      <c r="BJ866" s="19" t="s">
        <v>80</v>
      </c>
      <c r="BK866" s="218">
        <f>ROUND(I866*H866,2)</f>
        <v>0</v>
      </c>
      <c r="BL866" s="19" t="s">
        <v>234</v>
      </c>
      <c r="BM866" s="217" t="s">
        <v>1299</v>
      </c>
    </row>
    <row r="867" s="13" customFormat="1">
      <c r="A867" s="13"/>
      <c r="B867" s="219"/>
      <c r="C867" s="220"/>
      <c r="D867" s="221" t="s">
        <v>146</v>
      </c>
      <c r="E867" s="222" t="s">
        <v>19</v>
      </c>
      <c r="F867" s="223" t="s">
        <v>1300</v>
      </c>
      <c r="G867" s="220"/>
      <c r="H867" s="222" t="s">
        <v>19</v>
      </c>
      <c r="I867" s="224"/>
      <c r="J867" s="220"/>
      <c r="K867" s="220"/>
      <c r="L867" s="225"/>
      <c r="M867" s="226"/>
      <c r="N867" s="227"/>
      <c r="O867" s="227"/>
      <c r="P867" s="227"/>
      <c r="Q867" s="227"/>
      <c r="R867" s="227"/>
      <c r="S867" s="227"/>
      <c r="T867" s="228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29" t="s">
        <v>146</v>
      </c>
      <c r="AU867" s="229" t="s">
        <v>82</v>
      </c>
      <c r="AV867" s="13" t="s">
        <v>80</v>
      </c>
      <c r="AW867" s="13" t="s">
        <v>33</v>
      </c>
      <c r="AX867" s="13" t="s">
        <v>72</v>
      </c>
      <c r="AY867" s="229" t="s">
        <v>136</v>
      </c>
    </row>
    <row r="868" s="14" customFormat="1">
      <c r="A868" s="14"/>
      <c r="B868" s="230"/>
      <c r="C868" s="231"/>
      <c r="D868" s="221" t="s">
        <v>146</v>
      </c>
      <c r="E868" s="232" t="s">
        <v>19</v>
      </c>
      <c r="F868" s="233" t="s">
        <v>1295</v>
      </c>
      <c r="G868" s="231"/>
      <c r="H868" s="234">
        <v>672.5</v>
      </c>
      <c r="I868" s="235"/>
      <c r="J868" s="231"/>
      <c r="K868" s="231"/>
      <c r="L868" s="236"/>
      <c r="M868" s="237"/>
      <c r="N868" s="238"/>
      <c r="O868" s="238"/>
      <c r="P868" s="238"/>
      <c r="Q868" s="238"/>
      <c r="R868" s="238"/>
      <c r="S868" s="238"/>
      <c r="T868" s="23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40" t="s">
        <v>146</v>
      </c>
      <c r="AU868" s="240" t="s">
        <v>82</v>
      </c>
      <c r="AV868" s="14" t="s">
        <v>82</v>
      </c>
      <c r="AW868" s="14" t="s">
        <v>33</v>
      </c>
      <c r="AX868" s="14" t="s">
        <v>80</v>
      </c>
      <c r="AY868" s="240" t="s">
        <v>136</v>
      </c>
    </row>
    <row r="869" s="2" customFormat="1" ht="14.4" customHeight="1">
      <c r="A869" s="40"/>
      <c r="B869" s="41"/>
      <c r="C869" s="206" t="s">
        <v>1301</v>
      </c>
      <c r="D869" s="206" t="s">
        <v>139</v>
      </c>
      <c r="E869" s="207" t="s">
        <v>1302</v>
      </c>
      <c r="F869" s="208" t="s">
        <v>1303</v>
      </c>
      <c r="G869" s="209" t="s">
        <v>154</v>
      </c>
      <c r="H869" s="210">
        <v>760.03700000000003</v>
      </c>
      <c r="I869" s="211"/>
      <c r="J869" s="212">
        <f>ROUND(I869*H869,2)</f>
        <v>0</v>
      </c>
      <c r="K869" s="208" t="s">
        <v>143</v>
      </c>
      <c r="L869" s="46"/>
      <c r="M869" s="213" t="s">
        <v>19</v>
      </c>
      <c r="N869" s="214" t="s">
        <v>43</v>
      </c>
      <c r="O869" s="86"/>
      <c r="P869" s="215">
        <f>O869*H869</f>
        <v>0</v>
      </c>
      <c r="Q869" s="215">
        <v>0.00020000000000000001</v>
      </c>
      <c r="R869" s="215">
        <f>Q869*H869</f>
        <v>0.15200740000000002</v>
      </c>
      <c r="S869" s="215">
        <v>0</v>
      </c>
      <c r="T869" s="216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17" t="s">
        <v>234</v>
      </c>
      <c r="AT869" s="217" t="s">
        <v>139</v>
      </c>
      <c r="AU869" s="217" t="s">
        <v>82</v>
      </c>
      <c r="AY869" s="19" t="s">
        <v>136</v>
      </c>
      <c r="BE869" s="218">
        <f>IF(N869="základní",J869,0)</f>
        <v>0</v>
      </c>
      <c r="BF869" s="218">
        <f>IF(N869="snížená",J869,0)</f>
        <v>0</v>
      </c>
      <c r="BG869" s="218">
        <f>IF(N869="zákl. přenesená",J869,0)</f>
        <v>0</v>
      </c>
      <c r="BH869" s="218">
        <f>IF(N869="sníž. přenesená",J869,0)</f>
        <v>0</v>
      </c>
      <c r="BI869" s="218">
        <f>IF(N869="nulová",J869,0)</f>
        <v>0</v>
      </c>
      <c r="BJ869" s="19" t="s">
        <v>80</v>
      </c>
      <c r="BK869" s="218">
        <f>ROUND(I869*H869,2)</f>
        <v>0</v>
      </c>
      <c r="BL869" s="19" t="s">
        <v>234</v>
      </c>
      <c r="BM869" s="217" t="s">
        <v>1304</v>
      </c>
    </row>
    <row r="870" s="14" customFormat="1">
      <c r="A870" s="14"/>
      <c r="B870" s="230"/>
      <c r="C870" s="231"/>
      <c r="D870" s="221" t="s">
        <v>146</v>
      </c>
      <c r="E870" s="232" t="s">
        <v>19</v>
      </c>
      <c r="F870" s="233" t="s">
        <v>1305</v>
      </c>
      <c r="G870" s="231"/>
      <c r="H870" s="234">
        <v>760.03700000000003</v>
      </c>
      <c r="I870" s="235"/>
      <c r="J870" s="231"/>
      <c r="K870" s="231"/>
      <c r="L870" s="236"/>
      <c r="M870" s="237"/>
      <c r="N870" s="238"/>
      <c r="O870" s="238"/>
      <c r="P870" s="238"/>
      <c r="Q870" s="238"/>
      <c r="R870" s="238"/>
      <c r="S870" s="238"/>
      <c r="T870" s="23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0" t="s">
        <v>146</v>
      </c>
      <c r="AU870" s="240" t="s">
        <v>82</v>
      </c>
      <c r="AV870" s="14" t="s">
        <v>82</v>
      </c>
      <c r="AW870" s="14" t="s">
        <v>33</v>
      </c>
      <c r="AX870" s="14" t="s">
        <v>80</v>
      </c>
      <c r="AY870" s="240" t="s">
        <v>136</v>
      </c>
    </row>
    <row r="871" s="2" customFormat="1" ht="24.15" customHeight="1">
      <c r="A871" s="40"/>
      <c r="B871" s="41"/>
      <c r="C871" s="206" t="s">
        <v>1306</v>
      </c>
      <c r="D871" s="206" t="s">
        <v>139</v>
      </c>
      <c r="E871" s="207" t="s">
        <v>1307</v>
      </c>
      <c r="F871" s="208" t="s">
        <v>1308</v>
      </c>
      <c r="G871" s="209" t="s">
        <v>154</v>
      </c>
      <c r="H871" s="210">
        <v>760.03700000000003</v>
      </c>
      <c r="I871" s="211"/>
      <c r="J871" s="212">
        <f>ROUND(I871*H871,2)</f>
        <v>0</v>
      </c>
      <c r="K871" s="208" t="s">
        <v>143</v>
      </c>
      <c r="L871" s="46"/>
      <c r="M871" s="213" t="s">
        <v>19</v>
      </c>
      <c r="N871" s="214" t="s">
        <v>43</v>
      </c>
      <c r="O871" s="86"/>
      <c r="P871" s="215">
        <f>O871*H871</f>
        <v>0</v>
      </c>
      <c r="Q871" s="215">
        <v>0.0074999999999999997</v>
      </c>
      <c r="R871" s="215">
        <f>Q871*H871</f>
        <v>5.7002775000000003</v>
      </c>
      <c r="S871" s="215">
        <v>0</v>
      </c>
      <c r="T871" s="216">
        <f>S871*H871</f>
        <v>0</v>
      </c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R871" s="217" t="s">
        <v>234</v>
      </c>
      <c r="AT871" s="217" t="s">
        <v>139</v>
      </c>
      <c r="AU871" s="217" t="s">
        <v>82</v>
      </c>
      <c r="AY871" s="19" t="s">
        <v>136</v>
      </c>
      <c r="BE871" s="218">
        <f>IF(N871="základní",J871,0)</f>
        <v>0</v>
      </c>
      <c r="BF871" s="218">
        <f>IF(N871="snížená",J871,0)</f>
        <v>0</v>
      </c>
      <c r="BG871" s="218">
        <f>IF(N871="zákl. přenesená",J871,0)</f>
        <v>0</v>
      </c>
      <c r="BH871" s="218">
        <f>IF(N871="sníž. přenesená",J871,0)</f>
        <v>0</v>
      </c>
      <c r="BI871" s="218">
        <f>IF(N871="nulová",J871,0)</f>
        <v>0</v>
      </c>
      <c r="BJ871" s="19" t="s">
        <v>80</v>
      </c>
      <c r="BK871" s="218">
        <f>ROUND(I871*H871,2)</f>
        <v>0</v>
      </c>
      <c r="BL871" s="19" t="s">
        <v>234</v>
      </c>
      <c r="BM871" s="217" t="s">
        <v>1309</v>
      </c>
    </row>
    <row r="872" s="14" customFormat="1">
      <c r="A872" s="14"/>
      <c r="B872" s="230"/>
      <c r="C872" s="231"/>
      <c r="D872" s="221" t="s">
        <v>146</v>
      </c>
      <c r="E872" s="232" t="s">
        <v>19</v>
      </c>
      <c r="F872" s="233" t="s">
        <v>1305</v>
      </c>
      <c r="G872" s="231"/>
      <c r="H872" s="234">
        <v>760.03700000000003</v>
      </c>
      <c r="I872" s="235"/>
      <c r="J872" s="231"/>
      <c r="K872" s="231"/>
      <c r="L872" s="236"/>
      <c r="M872" s="237"/>
      <c r="N872" s="238"/>
      <c r="O872" s="238"/>
      <c r="P872" s="238"/>
      <c r="Q872" s="238"/>
      <c r="R872" s="238"/>
      <c r="S872" s="238"/>
      <c r="T872" s="23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0" t="s">
        <v>146</v>
      </c>
      <c r="AU872" s="240" t="s">
        <v>82</v>
      </c>
      <c r="AV872" s="14" t="s">
        <v>82</v>
      </c>
      <c r="AW872" s="14" t="s">
        <v>33</v>
      </c>
      <c r="AX872" s="14" t="s">
        <v>80</v>
      </c>
      <c r="AY872" s="240" t="s">
        <v>136</v>
      </c>
    </row>
    <row r="873" s="2" customFormat="1" ht="24.15" customHeight="1">
      <c r="A873" s="40"/>
      <c r="B873" s="41"/>
      <c r="C873" s="206" t="s">
        <v>1310</v>
      </c>
      <c r="D873" s="206" t="s">
        <v>139</v>
      </c>
      <c r="E873" s="207" t="s">
        <v>1311</v>
      </c>
      <c r="F873" s="208" t="s">
        <v>1312</v>
      </c>
      <c r="G873" s="209" t="s">
        <v>154</v>
      </c>
      <c r="H873" s="210">
        <v>672.5</v>
      </c>
      <c r="I873" s="211"/>
      <c r="J873" s="212">
        <f>ROUND(I873*H873,2)</f>
        <v>0</v>
      </c>
      <c r="K873" s="208" t="s">
        <v>143</v>
      </c>
      <c r="L873" s="46"/>
      <c r="M873" s="213" t="s">
        <v>19</v>
      </c>
      <c r="N873" s="214" t="s">
        <v>43</v>
      </c>
      <c r="O873" s="86"/>
      <c r="P873" s="215">
        <f>O873*H873</f>
        <v>0</v>
      </c>
      <c r="Q873" s="215">
        <v>0</v>
      </c>
      <c r="R873" s="215">
        <f>Q873*H873</f>
        <v>0</v>
      </c>
      <c r="S873" s="215">
        <v>0.0030000000000000001</v>
      </c>
      <c r="T873" s="216">
        <f>S873*H873</f>
        <v>2.0175000000000001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17" t="s">
        <v>234</v>
      </c>
      <c r="AT873" s="217" t="s">
        <v>139</v>
      </c>
      <c r="AU873" s="217" t="s">
        <v>82</v>
      </c>
      <c r="AY873" s="19" t="s">
        <v>136</v>
      </c>
      <c r="BE873" s="218">
        <f>IF(N873="základní",J873,0)</f>
        <v>0</v>
      </c>
      <c r="BF873" s="218">
        <f>IF(N873="snížená",J873,0)</f>
        <v>0</v>
      </c>
      <c r="BG873" s="218">
        <f>IF(N873="zákl. přenesená",J873,0)</f>
        <v>0</v>
      </c>
      <c r="BH873" s="218">
        <f>IF(N873="sníž. přenesená",J873,0)</f>
        <v>0</v>
      </c>
      <c r="BI873" s="218">
        <f>IF(N873="nulová",J873,0)</f>
        <v>0</v>
      </c>
      <c r="BJ873" s="19" t="s">
        <v>80</v>
      </c>
      <c r="BK873" s="218">
        <f>ROUND(I873*H873,2)</f>
        <v>0</v>
      </c>
      <c r="BL873" s="19" t="s">
        <v>234</v>
      </c>
      <c r="BM873" s="217" t="s">
        <v>1313</v>
      </c>
    </row>
    <row r="874" s="13" customFormat="1">
      <c r="A874" s="13"/>
      <c r="B874" s="219"/>
      <c r="C874" s="220"/>
      <c r="D874" s="221" t="s">
        <v>146</v>
      </c>
      <c r="E874" s="222" t="s">
        <v>19</v>
      </c>
      <c r="F874" s="223" t="s">
        <v>1314</v>
      </c>
      <c r="G874" s="220"/>
      <c r="H874" s="222" t="s">
        <v>19</v>
      </c>
      <c r="I874" s="224"/>
      <c r="J874" s="220"/>
      <c r="K874" s="220"/>
      <c r="L874" s="225"/>
      <c r="M874" s="226"/>
      <c r="N874" s="227"/>
      <c r="O874" s="227"/>
      <c r="P874" s="227"/>
      <c r="Q874" s="227"/>
      <c r="R874" s="227"/>
      <c r="S874" s="227"/>
      <c r="T874" s="22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29" t="s">
        <v>146</v>
      </c>
      <c r="AU874" s="229" t="s">
        <v>82</v>
      </c>
      <c r="AV874" s="13" t="s">
        <v>80</v>
      </c>
      <c r="AW874" s="13" t="s">
        <v>33</v>
      </c>
      <c r="AX874" s="13" t="s">
        <v>72</v>
      </c>
      <c r="AY874" s="229" t="s">
        <v>136</v>
      </c>
    </row>
    <row r="875" s="14" customFormat="1">
      <c r="A875" s="14"/>
      <c r="B875" s="230"/>
      <c r="C875" s="231"/>
      <c r="D875" s="221" t="s">
        <v>146</v>
      </c>
      <c r="E875" s="232" t="s">
        <v>19</v>
      </c>
      <c r="F875" s="233" t="s">
        <v>1315</v>
      </c>
      <c r="G875" s="231"/>
      <c r="H875" s="234">
        <v>183.40000000000001</v>
      </c>
      <c r="I875" s="235"/>
      <c r="J875" s="231"/>
      <c r="K875" s="231"/>
      <c r="L875" s="236"/>
      <c r="M875" s="237"/>
      <c r="N875" s="238"/>
      <c r="O875" s="238"/>
      <c r="P875" s="238"/>
      <c r="Q875" s="238"/>
      <c r="R875" s="238"/>
      <c r="S875" s="238"/>
      <c r="T875" s="23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40" t="s">
        <v>146</v>
      </c>
      <c r="AU875" s="240" t="s">
        <v>82</v>
      </c>
      <c r="AV875" s="14" t="s">
        <v>82</v>
      </c>
      <c r="AW875" s="14" t="s">
        <v>33</v>
      </c>
      <c r="AX875" s="14" t="s">
        <v>72</v>
      </c>
      <c r="AY875" s="240" t="s">
        <v>136</v>
      </c>
    </row>
    <row r="876" s="14" customFormat="1">
      <c r="A876" s="14"/>
      <c r="B876" s="230"/>
      <c r="C876" s="231"/>
      <c r="D876" s="221" t="s">
        <v>146</v>
      </c>
      <c r="E876" s="232" t="s">
        <v>19</v>
      </c>
      <c r="F876" s="233" t="s">
        <v>1316</v>
      </c>
      <c r="G876" s="231"/>
      <c r="H876" s="234">
        <v>7</v>
      </c>
      <c r="I876" s="235"/>
      <c r="J876" s="231"/>
      <c r="K876" s="231"/>
      <c r="L876" s="236"/>
      <c r="M876" s="237"/>
      <c r="N876" s="238"/>
      <c r="O876" s="238"/>
      <c r="P876" s="238"/>
      <c r="Q876" s="238"/>
      <c r="R876" s="238"/>
      <c r="S876" s="238"/>
      <c r="T876" s="23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40" t="s">
        <v>146</v>
      </c>
      <c r="AU876" s="240" t="s">
        <v>82</v>
      </c>
      <c r="AV876" s="14" t="s">
        <v>82</v>
      </c>
      <c r="AW876" s="14" t="s">
        <v>33</v>
      </c>
      <c r="AX876" s="14" t="s">
        <v>72</v>
      </c>
      <c r="AY876" s="240" t="s">
        <v>136</v>
      </c>
    </row>
    <row r="877" s="14" customFormat="1">
      <c r="A877" s="14"/>
      <c r="B877" s="230"/>
      <c r="C877" s="231"/>
      <c r="D877" s="221" t="s">
        <v>146</v>
      </c>
      <c r="E877" s="232" t="s">
        <v>19</v>
      </c>
      <c r="F877" s="233" t="s">
        <v>1317</v>
      </c>
      <c r="G877" s="231"/>
      <c r="H877" s="234">
        <v>117.95</v>
      </c>
      <c r="I877" s="235"/>
      <c r="J877" s="231"/>
      <c r="K877" s="231"/>
      <c r="L877" s="236"/>
      <c r="M877" s="237"/>
      <c r="N877" s="238"/>
      <c r="O877" s="238"/>
      <c r="P877" s="238"/>
      <c r="Q877" s="238"/>
      <c r="R877" s="238"/>
      <c r="S877" s="238"/>
      <c r="T877" s="239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40" t="s">
        <v>146</v>
      </c>
      <c r="AU877" s="240" t="s">
        <v>82</v>
      </c>
      <c r="AV877" s="14" t="s">
        <v>82</v>
      </c>
      <c r="AW877" s="14" t="s">
        <v>33</v>
      </c>
      <c r="AX877" s="14" t="s">
        <v>72</v>
      </c>
      <c r="AY877" s="240" t="s">
        <v>136</v>
      </c>
    </row>
    <row r="878" s="14" customFormat="1">
      <c r="A878" s="14"/>
      <c r="B878" s="230"/>
      <c r="C878" s="231"/>
      <c r="D878" s="221" t="s">
        <v>146</v>
      </c>
      <c r="E878" s="232" t="s">
        <v>19</v>
      </c>
      <c r="F878" s="233" t="s">
        <v>1318</v>
      </c>
      <c r="G878" s="231"/>
      <c r="H878" s="234">
        <v>179.90000000000001</v>
      </c>
      <c r="I878" s="235"/>
      <c r="J878" s="231"/>
      <c r="K878" s="231"/>
      <c r="L878" s="236"/>
      <c r="M878" s="237"/>
      <c r="N878" s="238"/>
      <c r="O878" s="238"/>
      <c r="P878" s="238"/>
      <c r="Q878" s="238"/>
      <c r="R878" s="238"/>
      <c r="S878" s="238"/>
      <c r="T878" s="23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0" t="s">
        <v>146</v>
      </c>
      <c r="AU878" s="240" t="s">
        <v>82</v>
      </c>
      <c r="AV878" s="14" t="s">
        <v>82</v>
      </c>
      <c r="AW878" s="14" t="s">
        <v>33</v>
      </c>
      <c r="AX878" s="14" t="s">
        <v>72</v>
      </c>
      <c r="AY878" s="240" t="s">
        <v>136</v>
      </c>
    </row>
    <row r="879" s="14" customFormat="1">
      <c r="A879" s="14"/>
      <c r="B879" s="230"/>
      <c r="C879" s="231"/>
      <c r="D879" s="221" t="s">
        <v>146</v>
      </c>
      <c r="E879" s="232" t="s">
        <v>19</v>
      </c>
      <c r="F879" s="233" t="s">
        <v>1319</v>
      </c>
      <c r="G879" s="231"/>
      <c r="H879" s="234">
        <v>34.649999999999999</v>
      </c>
      <c r="I879" s="235"/>
      <c r="J879" s="231"/>
      <c r="K879" s="231"/>
      <c r="L879" s="236"/>
      <c r="M879" s="237"/>
      <c r="N879" s="238"/>
      <c r="O879" s="238"/>
      <c r="P879" s="238"/>
      <c r="Q879" s="238"/>
      <c r="R879" s="238"/>
      <c r="S879" s="238"/>
      <c r="T879" s="23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0" t="s">
        <v>146</v>
      </c>
      <c r="AU879" s="240" t="s">
        <v>82</v>
      </c>
      <c r="AV879" s="14" t="s">
        <v>82</v>
      </c>
      <c r="AW879" s="14" t="s">
        <v>33</v>
      </c>
      <c r="AX879" s="14" t="s">
        <v>72</v>
      </c>
      <c r="AY879" s="240" t="s">
        <v>136</v>
      </c>
    </row>
    <row r="880" s="14" customFormat="1">
      <c r="A880" s="14"/>
      <c r="B880" s="230"/>
      <c r="C880" s="231"/>
      <c r="D880" s="221" t="s">
        <v>146</v>
      </c>
      <c r="E880" s="232" t="s">
        <v>19</v>
      </c>
      <c r="F880" s="233" t="s">
        <v>1320</v>
      </c>
      <c r="G880" s="231"/>
      <c r="H880" s="234">
        <v>10.5</v>
      </c>
      <c r="I880" s="235"/>
      <c r="J880" s="231"/>
      <c r="K880" s="231"/>
      <c r="L880" s="236"/>
      <c r="M880" s="237"/>
      <c r="N880" s="238"/>
      <c r="O880" s="238"/>
      <c r="P880" s="238"/>
      <c r="Q880" s="238"/>
      <c r="R880" s="238"/>
      <c r="S880" s="238"/>
      <c r="T880" s="23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40" t="s">
        <v>146</v>
      </c>
      <c r="AU880" s="240" t="s">
        <v>82</v>
      </c>
      <c r="AV880" s="14" t="s">
        <v>82</v>
      </c>
      <c r="AW880" s="14" t="s">
        <v>33</v>
      </c>
      <c r="AX880" s="14" t="s">
        <v>72</v>
      </c>
      <c r="AY880" s="240" t="s">
        <v>136</v>
      </c>
    </row>
    <row r="881" s="14" customFormat="1">
      <c r="A881" s="14"/>
      <c r="B881" s="230"/>
      <c r="C881" s="231"/>
      <c r="D881" s="221" t="s">
        <v>146</v>
      </c>
      <c r="E881" s="232" t="s">
        <v>19</v>
      </c>
      <c r="F881" s="233" t="s">
        <v>1321</v>
      </c>
      <c r="G881" s="231"/>
      <c r="H881" s="234">
        <v>10.5</v>
      </c>
      <c r="I881" s="235"/>
      <c r="J881" s="231"/>
      <c r="K881" s="231"/>
      <c r="L881" s="236"/>
      <c r="M881" s="237"/>
      <c r="N881" s="238"/>
      <c r="O881" s="238"/>
      <c r="P881" s="238"/>
      <c r="Q881" s="238"/>
      <c r="R881" s="238"/>
      <c r="S881" s="238"/>
      <c r="T881" s="23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0" t="s">
        <v>146</v>
      </c>
      <c r="AU881" s="240" t="s">
        <v>82</v>
      </c>
      <c r="AV881" s="14" t="s">
        <v>82</v>
      </c>
      <c r="AW881" s="14" t="s">
        <v>33</v>
      </c>
      <c r="AX881" s="14" t="s">
        <v>72</v>
      </c>
      <c r="AY881" s="240" t="s">
        <v>136</v>
      </c>
    </row>
    <row r="882" s="14" customFormat="1">
      <c r="A882" s="14"/>
      <c r="B882" s="230"/>
      <c r="C882" s="231"/>
      <c r="D882" s="221" t="s">
        <v>146</v>
      </c>
      <c r="E882" s="232" t="s">
        <v>19</v>
      </c>
      <c r="F882" s="233" t="s">
        <v>1322</v>
      </c>
      <c r="G882" s="231"/>
      <c r="H882" s="234">
        <v>16.649999999999999</v>
      </c>
      <c r="I882" s="235"/>
      <c r="J882" s="231"/>
      <c r="K882" s="231"/>
      <c r="L882" s="236"/>
      <c r="M882" s="237"/>
      <c r="N882" s="238"/>
      <c r="O882" s="238"/>
      <c r="P882" s="238"/>
      <c r="Q882" s="238"/>
      <c r="R882" s="238"/>
      <c r="S882" s="238"/>
      <c r="T882" s="23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0" t="s">
        <v>146</v>
      </c>
      <c r="AU882" s="240" t="s">
        <v>82</v>
      </c>
      <c r="AV882" s="14" t="s">
        <v>82</v>
      </c>
      <c r="AW882" s="14" t="s">
        <v>33</v>
      </c>
      <c r="AX882" s="14" t="s">
        <v>72</v>
      </c>
      <c r="AY882" s="240" t="s">
        <v>136</v>
      </c>
    </row>
    <row r="883" s="14" customFormat="1">
      <c r="A883" s="14"/>
      <c r="B883" s="230"/>
      <c r="C883" s="231"/>
      <c r="D883" s="221" t="s">
        <v>146</v>
      </c>
      <c r="E883" s="232" t="s">
        <v>19</v>
      </c>
      <c r="F883" s="233" t="s">
        <v>1323</v>
      </c>
      <c r="G883" s="231"/>
      <c r="H883" s="234">
        <v>8.0999999999999996</v>
      </c>
      <c r="I883" s="235"/>
      <c r="J883" s="231"/>
      <c r="K883" s="231"/>
      <c r="L883" s="236"/>
      <c r="M883" s="237"/>
      <c r="N883" s="238"/>
      <c r="O883" s="238"/>
      <c r="P883" s="238"/>
      <c r="Q883" s="238"/>
      <c r="R883" s="238"/>
      <c r="S883" s="238"/>
      <c r="T883" s="23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0" t="s">
        <v>146</v>
      </c>
      <c r="AU883" s="240" t="s">
        <v>82</v>
      </c>
      <c r="AV883" s="14" t="s">
        <v>82</v>
      </c>
      <c r="AW883" s="14" t="s">
        <v>33</v>
      </c>
      <c r="AX883" s="14" t="s">
        <v>72</v>
      </c>
      <c r="AY883" s="240" t="s">
        <v>136</v>
      </c>
    </row>
    <row r="884" s="14" customFormat="1">
      <c r="A884" s="14"/>
      <c r="B884" s="230"/>
      <c r="C884" s="231"/>
      <c r="D884" s="221" t="s">
        <v>146</v>
      </c>
      <c r="E884" s="232" t="s">
        <v>19</v>
      </c>
      <c r="F884" s="233" t="s">
        <v>1324</v>
      </c>
      <c r="G884" s="231"/>
      <c r="H884" s="234">
        <v>18.899999999999999</v>
      </c>
      <c r="I884" s="235"/>
      <c r="J884" s="231"/>
      <c r="K884" s="231"/>
      <c r="L884" s="236"/>
      <c r="M884" s="237"/>
      <c r="N884" s="238"/>
      <c r="O884" s="238"/>
      <c r="P884" s="238"/>
      <c r="Q884" s="238"/>
      <c r="R884" s="238"/>
      <c r="S884" s="238"/>
      <c r="T884" s="23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0" t="s">
        <v>146</v>
      </c>
      <c r="AU884" s="240" t="s">
        <v>82</v>
      </c>
      <c r="AV884" s="14" t="s">
        <v>82</v>
      </c>
      <c r="AW884" s="14" t="s">
        <v>33</v>
      </c>
      <c r="AX884" s="14" t="s">
        <v>72</v>
      </c>
      <c r="AY884" s="240" t="s">
        <v>136</v>
      </c>
    </row>
    <row r="885" s="14" customFormat="1">
      <c r="A885" s="14"/>
      <c r="B885" s="230"/>
      <c r="C885" s="231"/>
      <c r="D885" s="221" t="s">
        <v>146</v>
      </c>
      <c r="E885" s="232" t="s">
        <v>19</v>
      </c>
      <c r="F885" s="233" t="s">
        <v>1325</v>
      </c>
      <c r="G885" s="231"/>
      <c r="H885" s="234">
        <v>13.15</v>
      </c>
      <c r="I885" s="235"/>
      <c r="J885" s="231"/>
      <c r="K885" s="231"/>
      <c r="L885" s="236"/>
      <c r="M885" s="237"/>
      <c r="N885" s="238"/>
      <c r="O885" s="238"/>
      <c r="P885" s="238"/>
      <c r="Q885" s="238"/>
      <c r="R885" s="238"/>
      <c r="S885" s="238"/>
      <c r="T885" s="239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0" t="s">
        <v>146</v>
      </c>
      <c r="AU885" s="240" t="s">
        <v>82</v>
      </c>
      <c r="AV885" s="14" t="s">
        <v>82</v>
      </c>
      <c r="AW885" s="14" t="s">
        <v>33</v>
      </c>
      <c r="AX885" s="14" t="s">
        <v>72</v>
      </c>
      <c r="AY885" s="240" t="s">
        <v>136</v>
      </c>
    </row>
    <row r="886" s="14" customFormat="1">
      <c r="A886" s="14"/>
      <c r="B886" s="230"/>
      <c r="C886" s="231"/>
      <c r="D886" s="221" t="s">
        <v>146</v>
      </c>
      <c r="E886" s="232" t="s">
        <v>19</v>
      </c>
      <c r="F886" s="233" t="s">
        <v>1326</v>
      </c>
      <c r="G886" s="231"/>
      <c r="H886" s="234">
        <v>13.65</v>
      </c>
      <c r="I886" s="235"/>
      <c r="J886" s="231"/>
      <c r="K886" s="231"/>
      <c r="L886" s="236"/>
      <c r="M886" s="237"/>
      <c r="N886" s="238"/>
      <c r="O886" s="238"/>
      <c r="P886" s="238"/>
      <c r="Q886" s="238"/>
      <c r="R886" s="238"/>
      <c r="S886" s="238"/>
      <c r="T886" s="23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0" t="s">
        <v>146</v>
      </c>
      <c r="AU886" s="240" t="s">
        <v>82</v>
      </c>
      <c r="AV886" s="14" t="s">
        <v>82</v>
      </c>
      <c r="AW886" s="14" t="s">
        <v>33</v>
      </c>
      <c r="AX886" s="14" t="s">
        <v>72</v>
      </c>
      <c r="AY886" s="240" t="s">
        <v>136</v>
      </c>
    </row>
    <row r="887" s="14" customFormat="1">
      <c r="A887" s="14"/>
      <c r="B887" s="230"/>
      <c r="C887" s="231"/>
      <c r="D887" s="221" t="s">
        <v>146</v>
      </c>
      <c r="E887" s="232" t="s">
        <v>19</v>
      </c>
      <c r="F887" s="233" t="s">
        <v>1327</v>
      </c>
      <c r="G887" s="231"/>
      <c r="H887" s="234">
        <v>2.4500000000000002</v>
      </c>
      <c r="I887" s="235"/>
      <c r="J887" s="231"/>
      <c r="K887" s="231"/>
      <c r="L887" s="236"/>
      <c r="M887" s="237"/>
      <c r="N887" s="238"/>
      <c r="O887" s="238"/>
      <c r="P887" s="238"/>
      <c r="Q887" s="238"/>
      <c r="R887" s="238"/>
      <c r="S887" s="238"/>
      <c r="T887" s="23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0" t="s">
        <v>146</v>
      </c>
      <c r="AU887" s="240" t="s">
        <v>82</v>
      </c>
      <c r="AV887" s="14" t="s">
        <v>82</v>
      </c>
      <c r="AW887" s="14" t="s">
        <v>33</v>
      </c>
      <c r="AX887" s="14" t="s">
        <v>72</v>
      </c>
      <c r="AY887" s="240" t="s">
        <v>136</v>
      </c>
    </row>
    <row r="888" s="14" customFormat="1">
      <c r="A888" s="14"/>
      <c r="B888" s="230"/>
      <c r="C888" s="231"/>
      <c r="D888" s="221" t="s">
        <v>146</v>
      </c>
      <c r="E888" s="232" t="s">
        <v>19</v>
      </c>
      <c r="F888" s="233" t="s">
        <v>1328</v>
      </c>
      <c r="G888" s="231"/>
      <c r="H888" s="234">
        <v>2.4500000000000002</v>
      </c>
      <c r="I888" s="235"/>
      <c r="J888" s="231"/>
      <c r="K888" s="231"/>
      <c r="L888" s="236"/>
      <c r="M888" s="237"/>
      <c r="N888" s="238"/>
      <c r="O888" s="238"/>
      <c r="P888" s="238"/>
      <c r="Q888" s="238"/>
      <c r="R888" s="238"/>
      <c r="S888" s="238"/>
      <c r="T888" s="23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0" t="s">
        <v>146</v>
      </c>
      <c r="AU888" s="240" t="s">
        <v>82</v>
      </c>
      <c r="AV888" s="14" t="s">
        <v>82</v>
      </c>
      <c r="AW888" s="14" t="s">
        <v>33</v>
      </c>
      <c r="AX888" s="14" t="s">
        <v>72</v>
      </c>
      <c r="AY888" s="240" t="s">
        <v>136</v>
      </c>
    </row>
    <row r="889" s="14" customFormat="1">
      <c r="A889" s="14"/>
      <c r="B889" s="230"/>
      <c r="C889" s="231"/>
      <c r="D889" s="221" t="s">
        <v>146</v>
      </c>
      <c r="E889" s="232" t="s">
        <v>19</v>
      </c>
      <c r="F889" s="233" t="s">
        <v>1329</v>
      </c>
      <c r="G889" s="231"/>
      <c r="H889" s="234">
        <v>1.6499999999999999</v>
      </c>
      <c r="I889" s="235"/>
      <c r="J889" s="231"/>
      <c r="K889" s="231"/>
      <c r="L889" s="236"/>
      <c r="M889" s="237"/>
      <c r="N889" s="238"/>
      <c r="O889" s="238"/>
      <c r="P889" s="238"/>
      <c r="Q889" s="238"/>
      <c r="R889" s="238"/>
      <c r="S889" s="238"/>
      <c r="T889" s="239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0" t="s">
        <v>146</v>
      </c>
      <c r="AU889" s="240" t="s">
        <v>82</v>
      </c>
      <c r="AV889" s="14" t="s">
        <v>82</v>
      </c>
      <c r="AW889" s="14" t="s">
        <v>33</v>
      </c>
      <c r="AX889" s="14" t="s">
        <v>72</v>
      </c>
      <c r="AY889" s="240" t="s">
        <v>136</v>
      </c>
    </row>
    <row r="890" s="14" customFormat="1">
      <c r="A890" s="14"/>
      <c r="B890" s="230"/>
      <c r="C890" s="231"/>
      <c r="D890" s="221" t="s">
        <v>146</v>
      </c>
      <c r="E890" s="232" t="s">
        <v>19</v>
      </c>
      <c r="F890" s="233" t="s">
        <v>1330</v>
      </c>
      <c r="G890" s="231"/>
      <c r="H890" s="234">
        <v>13.800000000000001</v>
      </c>
      <c r="I890" s="235"/>
      <c r="J890" s="231"/>
      <c r="K890" s="231"/>
      <c r="L890" s="236"/>
      <c r="M890" s="237"/>
      <c r="N890" s="238"/>
      <c r="O890" s="238"/>
      <c r="P890" s="238"/>
      <c r="Q890" s="238"/>
      <c r="R890" s="238"/>
      <c r="S890" s="238"/>
      <c r="T890" s="23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0" t="s">
        <v>146</v>
      </c>
      <c r="AU890" s="240" t="s">
        <v>82</v>
      </c>
      <c r="AV890" s="14" t="s">
        <v>82</v>
      </c>
      <c r="AW890" s="14" t="s">
        <v>33</v>
      </c>
      <c r="AX890" s="14" t="s">
        <v>72</v>
      </c>
      <c r="AY890" s="240" t="s">
        <v>136</v>
      </c>
    </row>
    <row r="891" s="14" customFormat="1">
      <c r="A891" s="14"/>
      <c r="B891" s="230"/>
      <c r="C891" s="231"/>
      <c r="D891" s="221" t="s">
        <v>146</v>
      </c>
      <c r="E891" s="232" t="s">
        <v>19</v>
      </c>
      <c r="F891" s="233" t="s">
        <v>1331</v>
      </c>
      <c r="G891" s="231"/>
      <c r="H891" s="234">
        <v>7.5</v>
      </c>
      <c r="I891" s="235"/>
      <c r="J891" s="231"/>
      <c r="K891" s="231"/>
      <c r="L891" s="236"/>
      <c r="M891" s="237"/>
      <c r="N891" s="238"/>
      <c r="O891" s="238"/>
      <c r="P891" s="238"/>
      <c r="Q891" s="238"/>
      <c r="R891" s="238"/>
      <c r="S891" s="238"/>
      <c r="T891" s="23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40" t="s">
        <v>146</v>
      </c>
      <c r="AU891" s="240" t="s">
        <v>82</v>
      </c>
      <c r="AV891" s="14" t="s">
        <v>82</v>
      </c>
      <c r="AW891" s="14" t="s">
        <v>33</v>
      </c>
      <c r="AX891" s="14" t="s">
        <v>72</v>
      </c>
      <c r="AY891" s="240" t="s">
        <v>136</v>
      </c>
    </row>
    <row r="892" s="14" customFormat="1">
      <c r="A892" s="14"/>
      <c r="B892" s="230"/>
      <c r="C892" s="231"/>
      <c r="D892" s="221" t="s">
        <v>146</v>
      </c>
      <c r="E892" s="232" t="s">
        <v>19</v>
      </c>
      <c r="F892" s="233" t="s">
        <v>1332</v>
      </c>
      <c r="G892" s="231"/>
      <c r="H892" s="234">
        <v>12.25</v>
      </c>
      <c r="I892" s="235"/>
      <c r="J892" s="231"/>
      <c r="K892" s="231"/>
      <c r="L892" s="236"/>
      <c r="M892" s="237"/>
      <c r="N892" s="238"/>
      <c r="O892" s="238"/>
      <c r="P892" s="238"/>
      <c r="Q892" s="238"/>
      <c r="R892" s="238"/>
      <c r="S892" s="238"/>
      <c r="T892" s="23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40" t="s">
        <v>146</v>
      </c>
      <c r="AU892" s="240" t="s">
        <v>82</v>
      </c>
      <c r="AV892" s="14" t="s">
        <v>82</v>
      </c>
      <c r="AW892" s="14" t="s">
        <v>33</v>
      </c>
      <c r="AX892" s="14" t="s">
        <v>72</v>
      </c>
      <c r="AY892" s="240" t="s">
        <v>136</v>
      </c>
    </row>
    <row r="893" s="14" customFormat="1">
      <c r="A893" s="14"/>
      <c r="B893" s="230"/>
      <c r="C893" s="231"/>
      <c r="D893" s="221" t="s">
        <v>146</v>
      </c>
      <c r="E893" s="232" t="s">
        <v>19</v>
      </c>
      <c r="F893" s="233" t="s">
        <v>1333</v>
      </c>
      <c r="G893" s="231"/>
      <c r="H893" s="234">
        <v>13.85</v>
      </c>
      <c r="I893" s="235"/>
      <c r="J893" s="231"/>
      <c r="K893" s="231"/>
      <c r="L893" s="236"/>
      <c r="M893" s="237"/>
      <c r="N893" s="238"/>
      <c r="O893" s="238"/>
      <c r="P893" s="238"/>
      <c r="Q893" s="238"/>
      <c r="R893" s="238"/>
      <c r="S893" s="238"/>
      <c r="T893" s="239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0" t="s">
        <v>146</v>
      </c>
      <c r="AU893" s="240" t="s">
        <v>82</v>
      </c>
      <c r="AV893" s="14" t="s">
        <v>82</v>
      </c>
      <c r="AW893" s="14" t="s">
        <v>33</v>
      </c>
      <c r="AX893" s="14" t="s">
        <v>72</v>
      </c>
      <c r="AY893" s="240" t="s">
        <v>136</v>
      </c>
    </row>
    <row r="894" s="14" customFormat="1">
      <c r="A894" s="14"/>
      <c r="B894" s="230"/>
      <c r="C894" s="231"/>
      <c r="D894" s="221" t="s">
        <v>146</v>
      </c>
      <c r="E894" s="232" t="s">
        <v>19</v>
      </c>
      <c r="F894" s="233" t="s">
        <v>1334</v>
      </c>
      <c r="G894" s="231"/>
      <c r="H894" s="234">
        <v>4.2000000000000002</v>
      </c>
      <c r="I894" s="235"/>
      <c r="J894" s="231"/>
      <c r="K894" s="231"/>
      <c r="L894" s="236"/>
      <c r="M894" s="237"/>
      <c r="N894" s="238"/>
      <c r="O894" s="238"/>
      <c r="P894" s="238"/>
      <c r="Q894" s="238"/>
      <c r="R894" s="238"/>
      <c r="S894" s="238"/>
      <c r="T894" s="23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40" t="s">
        <v>146</v>
      </c>
      <c r="AU894" s="240" t="s">
        <v>82</v>
      </c>
      <c r="AV894" s="14" t="s">
        <v>82</v>
      </c>
      <c r="AW894" s="14" t="s">
        <v>33</v>
      </c>
      <c r="AX894" s="14" t="s">
        <v>72</v>
      </c>
      <c r="AY894" s="240" t="s">
        <v>136</v>
      </c>
    </row>
    <row r="895" s="15" customFormat="1">
      <c r="A895" s="15"/>
      <c r="B895" s="241"/>
      <c r="C895" s="242"/>
      <c r="D895" s="221" t="s">
        <v>146</v>
      </c>
      <c r="E895" s="243" t="s">
        <v>19</v>
      </c>
      <c r="F895" s="244" t="s">
        <v>151</v>
      </c>
      <c r="G895" s="242"/>
      <c r="H895" s="245">
        <v>672.5</v>
      </c>
      <c r="I895" s="246"/>
      <c r="J895" s="242"/>
      <c r="K895" s="242"/>
      <c r="L895" s="247"/>
      <c r="M895" s="248"/>
      <c r="N895" s="249"/>
      <c r="O895" s="249"/>
      <c r="P895" s="249"/>
      <c r="Q895" s="249"/>
      <c r="R895" s="249"/>
      <c r="S895" s="249"/>
      <c r="T895" s="250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51" t="s">
        <v>146</v>
      </c>
      <c r="AU895" s="251" t="s">
        <v>82</v>
      </c>
      <c r="AV895" s="15" t="s">
        <v>144</v>
      </c>
      <c r="AW895" s="15" t="s">
        <v>33</v>
      </c>
      <c r="AX895" s="15" t="s">
        <v>80</v>
      </c>
      <c r="AY895" s="251" t="s">
        <v>136</v>
      </c>
    </row>
    <row r="896" s="2" customFormat="1" ht="14.4" customHeight="1">
      <c r="A896" s="40"/>
      <c r="B896" s="41"/>
      <c r="C896" s="206" t="s">
        <v>1335</v>
      </c>
      <c r="D896" s="206" t="s">
        <v>139</v>
      </c>
      <c r="E896" s="207" t="s">
        <v>1336</v>
      </c>
      <c r="F896" s="208" t="s">
        <v>1337</v>
      </c>
      <c r="G896" s="209" t="s">
        <v>154</v>
      </c>
      <c r="H896" s="210">
        <v>767.80899999999997</v>
      </c>
      <c r="I896" s="211"/>
      <c r="J896" s="212">
        <f>ROUND(I896*H896,2)</f>
        <v>0</v>
      </c>
      <c r="K896" s="208" t="s">
        <v>336</v>
      </c>
      <c r="L896" s="46"/>
      <c r="M896" s="213" t="s">
        <v>19</v>
      </c>
      <c r="N896" s="214" t="s">
        <v>43</v>
      </c>
      <c r="O896" s="86"/>
      <c r="P896" s="215">
        <f>O896*H896</f>
        <v>0</v>
      </c>
      <c r="Q896" s="215">
        <v>0.00029999999999999997</v>
      </c>
      <c r="R896" s="215">
        <f>Q896*H896</f>
        <v>0.23034269999999998</v>
      </c>
      <c r="S896" s="215">
        <v>0</v>
      </c>
      <c r="T896" s="216">
        <f>S896*H896</f>
        <v>0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17" t="s">
        <v>234</v>
      </c>
      <c r="AT896" s="217" t="s">
        <v>139</v>
      </c>
      <c r="AU896" s="217" t="s">
        <v>82</v>
      </c>
      <c r="AY896" s="19" t="s">
        <v>136</v>
      </c>
      <c r="BE896" s="218">
        <f>IF(N896="základní",J896,0)</f>
        <v>0</v>
      </c>
      <c r="BF896" s="218">
        <f>IF(N896="snížená",J896,0)</f>
        <v>0</v>
      </c>
      <c r="BG896" s="218">
        <f>IF(N896="zákl. přenesená",J896,0)</f>
        <v>0</v>
      </c>
      <c r="BH896" s="218">
        <f>IF(N896="sníž. přenesená",J896,0)</f>
        <v>0</v>
      </c>
      <c r="BI896" s="218">
        <f>IF(N896="nulová",J896,0)</f>
        <v>0</v>
      </c>
      <c r="BJ896" s="19" t="s">
        <v>80</v>
      </c>
      <c r="BK896" s="218">
        <f>ROUND(I896*H896,2)</f>
        <v>0</v>
      </c>
      <c r="BL896" s="19" t="s">
        <v>234</v>
      </c>
      <c r="BM896" s="217" t="s">
        <v>1338</v>
      </c>
    </row>
    <row r="897" s="13" customFormat="1">
      <c r="A897" s="13"/>
      <c r="B897" s="219"/>
      <c r="C897" s="220"/>
      <c r="D897" s="221" t="s">
        <v>146</v>
      </c>
      <c r="E897" s="222" t="s">
        <v>19</v>
      </c>
      <c r="F897" s="223" t="s">
        <v>1339</v>
      </c>
      <c r="G897" s="220"/>
      <c r="H897" s="222" t="s">
        <v>19</v>
      </c>
      <c r="I897" s="224"/>
      <c r="J897" s="220"/>
      <c r="K897" s="220"/>
      <c r="L897" s="225"/>
      <c r="M897" s="226"/>
      <c r="N897" s="227"/>
      <c r="O897" s="227"/>
      <c r="P897" s="227"/>
      <c r="Q897" s="227"/>
      <c r="R897" s="227"/>
      <c r="S897" s="227"/>
      <c r="T897" s="22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29" t="s">
        <v>146</v>
      </c>
      <c r="AU897" s="229" t="s">
        <v>82</v>
      </c>
      <c r="AV897" s="13" t="s">
        <v>80</v>
      </c>
      <c r="AW897" s="13" t="s">
        <v>33</v>
      </c>
      <c r="AX897" s="13" t="s">
        <v>72</v>
      </c>
      <c r="AY897" s="229" t="s">
        <v>136</v>
      </c>
    </row>
    <row r="898" s="14" customFormat="1">
      <c r="A898" s="14"/>
      <c r="B898" s="230"/>
      <c r="C898" s="231"/>
      <c r="D898" s="221" t="s">
        <v>146</v>
      </c>
      <c r="E898" s="232" t="s">
        <v>19</v>
      </c>
      <c r="F898" s="233" t="s">
        <v>1340</v>
      </c>
      <c r="G898" s="231"/>
      <c r="H898" s="234">
        <v>201.964</v>
      </c>
      <c r="I898" s="235"/>
      <c r="J898" s="231"/>
      <c r="K898" s="231"/>
      <c r="L898" s="236"/>
      <c r="M898" s="237"/>
      <c r="N898" s="238"/>
      <c r="O898" s="238"/>
      <c r="P898" s="238"/>
      <c r="Q898" s="238"/>
      <c r="R898" s="238"/>
      <c r="S898" s="238"/>
      <c r="T898" s="23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0" t="s">
        <v>146</v>
      </c>
      <c r="AU898" s="240" t="s">
        <v>82</v>
      </c>
      <c r="AV898" s="14" t="s">
        <v>82</v>
      </c>
      <c r="AW898" s="14" t="s">
        <v>33</v>
      </c>
      <c r="AX898" s="14" t="s">
        <v>72</v>
      </c>
      <c r="AY898" s="240" t="s">
        <v>136</v>
      </c>
    </row>
    <row r="899" s="14" customFormat="1">
      <c r="A899" s="14"/>
      <c r="B899" s="230"/>
      <c r="C899" s="231"/>
      <c r="D899" s="221" t="s">
        <v>146</v>
      </c>
      <c r="E899" s="232" t="s">
        <v>19</v>
      </c>
      <c r="F899" s="233" t="s">
        <v>1341</v>
      </c>
      <c r="G899" s="231"/>
      <c r="H899" s="234">
        <v>8.3079999999999998</v>
      </c>
      <c r="I899" s="235"/>
      <c r="J899" s="231"/>
      <c r="K899" s="231"/>
      <c r="L899" s="236"/>
      <c r="M899" s="237"/>
      <c r="N899" s="238"/>
      <c r="O899" s="238"/>
      <c r="P899" s="238"/>
      <c r="Q899" s="238"/>
      <c r="R899" s="238"/>
      <c r="S899" s="238"/>
      <c r="T899" s="23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0" t="s">
        <v>146</v>
      </c>
      <c r="AU899" s="240" t="s">
        <v>82</v>
      </c>
      <c r="AV899" s="14" t="s">
        <v>82</v>
      </c>
      <c r="AW899" s="14" t="s">
        <v>33</v>
      </c>
      <c r="AX899" s="14" t="s">
        <v>72</v>
      </c>
      <c r="AY899" s="240" t="s">
        <v>136</v>
      </c>
    </row>
    <row r="900" s="14" customFormat="1">
      <c r="A900" s="14"/>
      <c r="B900" s="230"/>
      <c r="C900" s="231"/>
      <c r="D900" s="221" t="s">
        <v>146</v>
      </c>
      <c r="E900" s="232" t="s">
        <v>19</v>
      </c>
      <c r="F900" s="233" t="s">
        <v>1342</v>
      </c>
      <c r="G900" s="231"/>
      <c r="H900" s="234">
        <v>133.697</v>
      </c>
      <c r="I900" s="235"/>
      <c r="J900" s="231"/>
      <c r="K900" s="231"/>
      <c r="L900" s="236"/>
      <c r="M900" s="237"/>
      <c r="N900" s="238"/>
      <c r="O900" s="238"/>
      <c r="P900" s="238"/>
      <c r="Q900" s="238"/>
      <c r="R900" s="238"/>
      <c r="S900" s="238"/>
      <c r="T900" s="23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0" t="s">
        <v>146</v>
      </c>
      <c r="AU900" s="240" t="s">
        <v>82</v>
      </c>
      <c r="AV900" s="14" t="s">
        <v>82</v>
      </c>
      <c r="AW900" s="14" t="s">
        <v>33</v>
      </c>
      <c r="AX900" s="14" t="s">
        <v>72</v>
      </c>
      <c r="AY900" s="240" t="s">
        <v>136</v>
      </c>
    </row>
    <row r="901" s="14" customFormat="1">
      <c r="A901" s="14"/>
      <c r="B901" s="230"/>
      <c r="C901" s="231"/>
      <c r="D901" s="221" t="s">
        <v>146</v>
      </c>
      <c r="E901" s="232" t="s">
        <v>19</v>
      </c>
      <c r="F901" s="233" t="s">
        <v>1343</v>
      </c>
      <c r="G901" s="231"/>
      <c r="H901" s="234">
        <v>203.672</v>
      </c>
      <c r="I901" s="235"/>
      <c r="J901" s="231"/>
      <c r="K901" s="231"/>
      <c r="L901" s="236"/>
      <c r="M901" s="237"/>
      <c r="N901" s="238"/>
      <c r="O901" s="238"/>
      <c r="P901" s="238"/>
      <c r="Q901" s="238"/>
      <c r="R901" s="238"/>
      <c r="S901" s="238"/>
      <c r="T901" s="239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0" t="s">
        <v>146</v>
      </c>
      <c r="AU901" s="240" t="s">
        <v>82</v>
      </c>
      <c r="AV901" s="14" t="s">
        <v>82</v>
      </c>
      <c r="AW901" s="14" t="s">
        <v>33</v>
      </c>
      <c r="AX901" s="14" t="s">
        <v>72</v>
      </c>
      <c r="AY901" s="240" t="s">
        <v>136</v>
      </c>
    </row>
    <row r="902" s="14" customFormat="1">
      <c r="A902" s="14"/>
      <c r="B902" s="230"/>
      <c r="C902" s="231"/>
      <c r="D902" s="221" t="s">
        <v>146</v>
      </c>
      <c r="E902" s="232" t="s">
        <v>19</v>
      </c>
      <c r="F902" s="233" t="s">
        <v>1344</v>
      </c>
      <c r="G902" s="231"/>
      <c r="H902" s="234">
        <v>44.100000000000001</v>
      </c>
      <c r="I902" s="235"/>
      <c r="J902" s="231"/>
      <c r="K902" s="231"/>
      <c r="L902" s="236"/>
      <c r="M902" s="237"/>
      <c r="N902" s="238"/>
      <c r="O902" s="238"/>
      <c r="P902" s="238"/>
      <c r="Q902" s="238"/>
      <c r="R902" s="238"/>
      <c r="S902" s="238"/>
      <c r="T902" s="23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40" t="s">
        <v>146</v>
      </c>
      <c r="AU902" s="240" t="s">
        <v>82</v>
      </c>
      <c r="AV902" s="14" t="s">
        <v>82</v>
      </c>
      <c r="AW902" s="14" t="s">
        <v>33</v>
      </c>
      <c r="AX902" s="14" t="s">
        <v>72</v>
      </c>
      <c r="AY902" s="240" t="s">
        <v>136</v>
      </c>
    </row>
    <row r="903" s="14" customFormat="1">
      <c r="A903" s="14"/>
      <c r="B903" s="230"/>
      <c r="C903" s="231"/>
      <c r="D903" s="221" t="s">
        <v>146</v>
      </c>
      <c r="E903" s="232" t="s">
        <v>19</v>
      </c>
      <c r="F903" s="233" t="s">
        <v>1345</v>
      </c>
      <c r="G903" s="231"/>
      <c r="H903" s="234">
        <v>14.994</v>
      </c>
      <c r="I903" s="235"/>
      <c r="J903" s="231"/>
      <c r="K903" s="231"/>
      <c r="L903" s="236"/>
      <c r="M903" s="237"/>
      <c r="N903" s="238"/>
      <c r="O903" s="238"/>
      <c r="P903" s="238"/>
      <c r="Q903" s="238"/>
      <c r="R903" s="238"/>
      <c r="S903" s="238"/>
      <c r="T903" s="23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0" t="s">
        <v>146</v>
      </c>
      <c r="AU903" s="240" t="s">
        <v>82</v>
      </c>
      <c r="AV903" s="14" t="s">
        <v>82</v>
      </c>
      <c r="AW903" s="14" t="s">
        <v>33</v>
      </c>
      <c r="AX903" s="14" t="s">
        <v>72</v>
      </c>
      <c r="AY903" s="240" t="s">
        <v>136</v>
      </c>
    </row>
    <row r="904" s="14" customFormat="1">
      <c r="A904" s="14"/>
      <c r="B904" s="230"/>
      <c r="C904" s="231"/>
      <c r="D904" s="221" t="s">
        <v>146</v>
      </c>
      <c r="E904" s="232" t="s">
        <v>19</v>
      </c>
      <c r="F904" s="233" t="s">
        <v>1346</v>
      </c>
      <c r="G904" s="231"/>
      <c r="H904" s="234">
        <v>19.193999999999999</v>
      </c>
      <c r="I904" s="235"/>
      <c r="J904" s="231"/>
      <c r="K904" s="231"/>
      <c r="L904" s="236"/>
      <c r="M904" s="237"/>
      <c r="N904" s="238"/>
      <c r="O904" s="238"/>
      <c r="P904" s="238"/>
      <c r="Q904" s="238"/>
      <c r="R904" s="238"/>
      <c r="S904" s="238"/>
      <c r="T904" s="23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0" t="s">
        <v>146</v>
      </c>
      <c r="AU904" s="240" t="s">
        <v>82</v>
      </c>
      <c r="AV904" s="14" t="s">
        <v>82</v>
      </c>
      <c r="AW904" s="14" t="s">
        <v>33</v>
      </c>
      <c r="AX904" s="14" t="s">
        <v>72</v>
      </c>
      <c r="AY904" s="240" t="s">
        <v>136</v>
      </c>
    </row>
    <row r="905" s="14" customFormat="1">
      <c r="A905" s="14"/>
      <c r="B905" s="230"/>
      <c r="C905" s="231"/>
      <c r="D905" s="221" t="s">
        <v>146</v>
      </c>
      <c r="E905" s="232" t="s">
        <v>19</v>
      </c>
      <c r="F905" s="233" t="s">
        <v>1347</v>
      </c>
      <c r="G905" s="231"/>
      <c r="H905" s="234">
        <v>9.7110000000000003</v>
      </c>
      <c r="I905" s="235"/>
      <c r="J905" s="231"/>
      <c r="K905" s="231"/>
      <c r="L905" s="236"/>
      <c r="M905" s="237"/>
      <c r="N905" s="238"/>
      <c r="O905" s="238"/>
      <c r="P905" s="238"/>
      <c r="Q905" s="238"/>
      <c r="R905" s="238"/>
      <c r="S905" s="238"/>
      <c r="T905" s="23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0" t="s">
        <v>146</v>
      </c>
      <c r="AU905" s="240" t="s">
        <v>82</v>
      </c>
      <c r="AV905" s="14" t="s">
        <v>82</v>
      </c>
      <c r="AW905" s="14" t="s">
        <v>33</v>
      </c>
      <c r="AX905" s="14" t="s">
        <v>72</v>
      </c>
      <c r="AY905" s="240" t="s">
        <v>136</v>
      </c>
    </row>
    <row r="906" s="14" customFormat="1">
      <c r="A906" s="14"/>
      <c r="B906" s="230"/>
      <c r="C906" s="231"/>
      <c r="D906" s="221" t="s">
        <v>146</v>
      </c>
      <c r="E906" s="232" t="s">
        <v>19</v>
      </c>
      <c r="F906" s="233" t="s">
        <v>1348</v>
      </c>
      <c r="G906" s="231"/>
      <c r="H906" s="234">
        <v>20.934000000000001</v>
      </c>
      <c r="I906" s="235"/>
      <c r="J906" s="231"/>
      <c r="K906" s="231"/>
      <c r="L906" s="236"/>
      <c r="M906" s="237"/>
      <c r="N906" s="238"/>
      <c r="O906" s="238"/>
      <c r="P906" s="238"/>
      <c r="Q906" s="238"/>
      <c r="R906" s="238"/>
      <c r="S906" s="238"/>
      <c r="T906" s="23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40" t="s">
        <v>146</v>
      </c>
      <c r="AU906" s="240" t="s">
        <v>82</v>
      </c>
      <c r="AV906" s="14" t="s">
        <v>82</v>
      </c>
      <c r="AW906" s="14" t="s">
        <v>33</v>
      </c>
      <c r="AX906" s="14" t="s">
        <v>72</v>
      </c>
      <c r="AY906" s="240" t="s">
        <v>136</v>
      </c>
    </row>
    <row r="907" s="14" customFormat="1">
      <c r="A907" s="14"/>
      <c r="B907" s="230"/>
      <c r="C907" s="231"/>
      <c r="D907" s="221" t="s">
        <v>146</v>
      </c>
      <c r="E907" s="232" t="s">
        <v>19</v>
      </c>
      <c r="F907" s="233" t="s">
        <v>1349</v>
      </c>
      <c r="G907" s="231"/>
      <c r="H907" s="234">
        <v>15.295</v>
      </c>
      <c r="I907" s="235"/>
      <c r="J907" s="231"/>
      <c r="K907" s="231"/>
      <c r="L907" s="236"/>
      <c r="M907" s="237"/>
      <c r="N907" s="238"/>
      <c r="O907" s="238"/>
      <c r="P907" s="238"/>
      <c r="Q907" s="238"/>
      <c r="R907" s="238"/>
      <c r="S907" s="238"/>
      <c r="T907" s="23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0" t="s">
        <v>146</v>
      </c>
      <c r="AU907" s="240" t="s">
        <v>82</v>
      </c>
      <c r="AV907" s="14" t="s">
        <v>82</v>
      </c>
      <c r="AW907" s="14" t="s">
        <v>33</v>
      </c>
      <c r="AX907" s="14" t="s">
        <v>72</v>
      </c>
      <c r="AY907" s="240" t="s">
        <v>136</v>
      </c>
    </row>
    <row r="908" s="14" customFormat="1">
      <c r="A908" s="14"/>
      <c r="B908" s="230"/>
      <c r="C908" s="231"/>
      <c r="D908" s="221" t="s">
        <v>146</v>
      </c>
      <c r="E908" s="232" t="s">
        <v>19</v>
      </c>
      <c r="F908" s="233" t="s">
        <v>1350</v>
      </c>
      <c r="G908" s="231"/>
      <c r="H908" s="234">
        <v>15.807</v>
      </c>
      <c r="I908" s="235"/>
      <c r="J908" s="231"/>
      <c r="K908" s="231"/>
      <c r="L908" s="236"/>
      <c r="M908" s="237"/>
      <c r="N908" s="238"/>
      <c r="O908" s="238"/>
      <c r="P908" s="238"/>
      <c r="Q908" s="238"/>
      <c r="R908" s="238"/>
      <c r="S908" s="238"/>
      <c r="T908" s="23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0" t="s">
        <v>146</v>
      </c>
      <c r="AU908" s="240" t="s">
        <v>82</v>
      </c>
      <c r="AV908" s="14" t="s">
        <v>82</v>
      </c>
      <c r="AW908" s="14" t="s">
        <v>33</v>
      </c>
      <c r="AX908" s="14" t="s">
        <v>72</v>
      </c>
      <c r="AY908" s="240" t="s">
        <v>136</v>
      </c>
    </row>
    <row r="909" s="14" customFormat="1">
      <c r="A909" s="14"/>
      <c r="B909" s="230"/>
      <c r="C909" s="231"/>
      <c r="D909" s="221" t="s">
        <v>146</v>
      </c>
      <c r="E909" s="232" t="s">
        <v>19</v>
      </c>
      <c r="F909" s="233" t="s">
        <v>1351</v>
      </c>
      <c r="G909" s="231"/>
      <c r="H909" s="234">
        <v>3.2389999999999999</v>
      </c>
      <c r="I909" s="235"/>
      <c r="J909" s="231"/>
      <c r="K909" s="231"/>
      <c r="L909" s="236"/>
      <c r="M909" s="237"/>
      <c r="N909" s="238"/>
      <c r="O909" s="238"/>
      <c r="P909" s="238"/>
      <c r="Q909" s="238"/>
      <c r="R909" s="238"/>
      <c r="S909" s="238"/>
      <c r="T909" s="23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0" t="s">
        <v>146</v>
      </c>
      <c r="AU909" s="240" t="s">
        <v>82</v>
      </c>
      <c r="AV909" s="14" t="s">
        <v>82</v>
      </c>
      <c r="AW909" s="14" t="s">
        <v>33</v>
      </c>
      <c r="AX909" s="14" t="s">
        <v>72</v>
      </c>
      <c r="AY909" s="240" t="s">
        <v>136</v>
      </c>
    </row>
    <row r="910" s="14" customFormat="1">
      <c r="A910" s="14"/>
      <c r="B910" s="230"/>
      <c r="C910" s="231"/>
      <c r="D910" s="221" t="s">
        <v>146</v>
      </c>
      <c r="E910" s="232" t="s">
        <v>19</v>
      </c>
      <c r="F910" s="233" t="s">
        <v>1352</v>
      </c>
      <c r="G910" s="231"/>
      <c r="H910" s="234">
        <v>2.9990000000000001</v>
      </c>
      <c r="I910" s="235"/>
      <c r="J910" s="231"/>
      <c r="K910" s="231"/>
      <c r="L910" s="236"/>
      <c r="M910" s="237"/>
      <c r="N910" s="238"/>
      <c r="O910" s="238"/>
      <c r="P910" s="238"/>
      <c r="Q910" s="238"/>
      <c r="R910" s="238"/>
      <c r="S910" s="238"/>
      <c r="T910" s="23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40" t="s">
        <v>146</v>
      </c>
      <c r="AU910" s="240" t="s">
        <v>82</v>
      </c>
      <c r="AV910" s="14" t="s">
        <v>82</v>
      </c>
      <c r="AW910" s="14" t="s">
        <v>33</v>
      </c>
      <c r="AX910" s="14" t="s">
        <v>72</v>
      </c>
      <c r="AY910" s="240" t="s">
        <v>136</v>
      </c>
    </row>
    <row r="911" s="14" customFormat="1">
      <c r="A911" s="14"/>
      <c r="B911" s="230"/>
      <c r="C911" s="231"/>
      <c r="D911" s="221" t="s">
        <v>146</v>
      </c>
      <c r="E911" s="232" t="s">
        <v>19</v>
      </c>
      <c r="F911" s="233" t="s">
        <v>1353</v>
      </c>
      <c r="G911" s="231"/>
      <c r="H911" s="234">
        <v>2.4390000000000001</v>
      </c>
      <c r="I911" s="235"/>
      <c r="J911" s="231"/>
      <c r="K911" s="231"/>
      <c r="L911" s="236"/>
      <c r="M911" s="237"/>
      <c r="N911" s="238"/>
      <c r="O911" s="238"/>
      <c r="P911" s="238"/>
      <c r="Q911" s="238"/>
      <c r="R911" s="238"/>
      <c r="S911" s="238"/>
      <c r="T911" s="23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0" t="s">
        <v>146</v>
      </c>
      <c r="AU911" s="240" t="s">
        <v>82</v>
      </c>
      <c r="AV911" s="14" t="s">
        <v>82</v>
      </c>
      <c r="AW911" s="14" t="s">
        <v>33</v>
      </c>
      <c r="AX911" s="14" t="s">
        <v>72</v>
      </c>
      <c r="AY911" s="240" t="s">
        <v>136</v>
      </c>
    </row>
    <row r="912" s="14" customFormat="1">
      <c r="A912" s="14"/>
      <c r="B912" s="230"/>
      <c r="C912" s="231"/>
      <c r="D912" s="221" t="s">
        <v>146</v>
      </c>
      <c r="E912" s="232" t="s">
        <v>19</v>
      </c>
      <c r="F912" s="233" t="s">
        <v>1354</v>
      </c>
      <c r="G912" s="231"/>
      <c r="H912" s="234">
        <v>3.258</v>
      </c>
      <c r="I912" s="235"/>
      <c r="J912" s="231"/>
      <c r="K912" s="231"/>
      <c r="L912" s="236"/>
      <c r="M912" s="237"/>
      <c r="N912" s="238"/>
      <c r="O912" s="238"/>
      <c r="P912" s="238"/>
      <c r="Q912" s="238"/>
      <c r="R912" s="238"/>
      <c r="S912" s="238"/>
      <c r="T912" s="23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0" t="s">
        <v>146</v>
      </c>
      <c r="AU912" s="240" t="s">
        <v>82</v>
      </c>
      <c r="AV912" s="14" t="s">
        <v>82</v>
      </c>
      <c r="AW912" s="14" t="s">
        <v>33</v>
      </c>
      <c r="AX912" s="14" t="s">
        <v>72</v>
      </c>
      <c r="AY912" s="240" t="s">
        <v>136</v>
      </c>
    </row>
    <row r="913" s="14" customFormat="1">
      <c r="A913" s="14"/>
      <c r="B913" s="230"/>
      <c r="C913" s="231"/>
      <c r="D913" s="221" t="s">
        <v>146</v>
      </c>
      <c r="E913" s="232" t="s">
        <v>19</v>
      </c>
      <c r="F913" s="233" t="s">
        <v>1355</v>
      </c>
      <c r="G913" s="231"/>
      <c r="H913" s="234">
        <v>7.5380000000000003</v>
      </c>
      <c r="I913" s="235"/>
      <c r="J913" s="231"/>
      <c r="K913" s="231"/>
      <c r="L913" s="236"/>
      <c r="M913" s="237"/>
      <c r="N913" s="238"/>
      <c r="O913" s="238"/>
      <c r="P913" s="238"/>
      <c r="Q913" s="238"/>
      <c r="R913" s="238"/>
      <c r="S913" s="238"/>
      <c r="T913" s="23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40" t="s">
        <v>146</v>
      </c>
      <c r="AU913" s="240" t="s">
        <v>82</v>
      </c>
      <c r="AV913" s="14" t="s">
        <v>82</v>
      </c>
      <c r="AW913" s="14" t="s">
        <v>33</v>
      </c>
      <c r="AX913" s="14" t="s">
        <v>72</v>
      </c>
      <c r="AY913" s="240" t="s">
        <v>136</v>
      </c>
    </row>
    <row r="914" s="14" customFormat="1">
      <c r="A914" s="14"/>
      <c r="B914" s="230"/>
      <c r="C914" s="231"/>
      <c r="D914" s="221" t="s">
        <v>146</v>
      </c>
      <c r="E914" s="232" t="s">
        <v>19</v>
      </c>
      <c r="F914" s="233" t="s">
        <v>1356</v>
      </c>
      <c r="G914" s="231"/>
      <c r="H914" s="234">
        <v>16.41</v>
      </c>
      <c r="I914" s="235"/>
      <c r="J914" s="231"/>
      <c r="K914" s="231"/>
      <c r="L914" s="236"/>
      <c r="M914" s="237"/>
      <c r="N914" s="238"/>
      <c r="O914" s="238"/>
      <c r="P914" s="238"/>
      <c r="Q914" s="238"/>
      <c r="R914" s="238"/>
      <c r="S914" s="238"/>
      <c r="T914" s="23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0" t="s">
        <v>146</v>
      </c>
      <c r="AU914" s="240" t="s">
        <v>82</v>
      </c>
      <c r="AV914" s="14" t="s">
        <v>82</v>
      </c>
      <c r="AW914" s="14" t="s">
        <v>33</v>
      </c>
      <c r="AX914" s="14" t="s">
        <v>72</v>
      </c>
      <c r="AY914" s="240" t="s">
        <v>136</v>
      </c>
    </row>
    <row r="915" s="14" customFormat="1">
      <c r="A915" s="14"/>
      <c r="B915" s="230"/>
      <c r="C915" s="231"/>
      <c r="D915" s="221" t="s">
        <v>146</v>
      </c>
      <c r="E915" s="232" t="s">
        <v>19</v>
      </c>
      <c r="F915" s="233" t="s">
        <v>1357</v>
      </c>
      <c r="G915" s="231"/>
      <c r="H915" s="234">
        <v>9.2520000000000007</v>
      </c>
      <c r="I915" s="235"/>
      <c r="J915" s="231"/>
      <c r="K915" s="231"/>
      <c r="L915" s="236"/>
      <c r="M915" s="237"/>
      <c r="N915" s="238"/>
      <c r="O915" s="238"/>
      <c r="P915" s="238"/>
      <c r="Q915" s="238"/>
      <c r="R915" s="238"/>
      <c r="S915" s="238"/>
      <c r="T915" s="23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0" t="s">
        <v>146</v>
      </c>
      <c r="AU915" s="240" t="s">
        <v>82</v>
      </c>
      <c r="AV915" s="14" t="s">
        <v>82</v>
      </c>
      <c r="AW915" s="14" t="s">
        <v>33</v>
      </c>
      <c r="AX915" s="14" t="s">
        <v>72</v>
      </c>
      <c r="AY915" s="240" t="s">
        <v>136</v>
      </c>
    </row>
    <row r="916" s="14" customFormat="1">
      <c r="A916" s="14"/>
      <c r="B916" s="230"/>
      <c r="C916" s="231"/>
      <c r="D916" s="221" t="s">
        <v>146</v>
      </c>
      <c r="E916" s="232" t="s">
        <v>19</v>
      </c>
      <c r="F916" s="233" t="s">
        <v>1358</v>
      </c>
      <c r="G916" s="231"/>
      <c r="H916" s="234">
        <v>14.289999999999999</v>
      </c>
      <c r="I916" s="235"/>
      <c r="J916" s="231"/>
      <c r="K916" s="231"/>
      <c r="L916" s="236"/>
      <c r="M916" s="237"/>
      <c r="N916" s="238"/>
      <c r="O916" s="238"/>
      <c r="P916" s="238"/>
      <c r="Q916" s="238"/>
      <c r="R916" s="238"/>
      <c r="S916" s="238"/>
      <c r="T916" s="23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0" t="s">
        <v>146</v>
      </c>
      <c r="AU916" s="240" t="s">
        <v>82</v>
      </c>
      <c r="AV916" s="14" t="s">
        <v>82</v>
      </c>
      <c r="AW916" s="14" t="s">
        <v>33</v>
      </c>
      <c r="AX916" s="14" t="s">
        <v>72</v>
      </c>
      <c r="AY916" s="240" t="s">
        <v>136</v>
      </c>
    </row>
    <row r="917" s="14" customFormat="1">
      <c r="A917" s="14"/>
      <c r="B917" s="230"/>
      <c r="C917" s="231"/>
      <c r="D917" s="221" t="s">
        <v>146</v>
      </c>
      <c r="E917" s="232" t="s">
        <v>19</v>
      </c>
      <c r="F917" s="233" t="s">
        <v>1359</v>
      </c>
      <c r="G917" s="231"/>
      <c r="H917" s="234">
        <v>16.027999999999999</v>
      </c>
      <c r="I917" s="235"/>
      <c r="J917" s="231"/>
      <c r="K917" s="231"/>
      <c r="L917" s="236"/>
      <c r="M917" s="237"/>
      <c r="N917" s="238"/>
      <c r="O917" s="238"/>
      <c r="P917" s="238"/>
      <c r="Q917" s="238"/>
      <c r="R917" s="238"/>
      <c r="S917" s="238"/>
      <c r="T917" s="239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0" t="s">
        <v>146</v>
      </c>
      <c r="AU917" s="240" t="s">
        <v>82</v>
      </c>
      <c r="AV917" s="14" t="s">
        <v>82</v>
      </c>
      <c r="AW917" s="14" t="s">
        <v>33</v>
      </c>
      <c r="AX917" s="14" t="s">
        <v>72</v>
      </c>
      <c r="AY917" s="240" t="s">
        <v>136</v>
      </c>
    </row>
    <row r="918" s="14" customFormat="1">
      <c r="A918" s="14"/>
      <c r="B918" s="230"/>
      <c r="C918" s="231"/>
      <c r="D918" s="221" t="s">
        <v>146</v>
      </c>
      <c r="E918" s="232" t="s">
        <v>19</v>
      </c>
      <c r="F918" s="233" t="s">
        <v>1360</v>
      </c>
      <c r="G918" s="231"/>
      <c r="H918" s="234">
        <v>4.6799999999999997</v>
      </c>
      <c r="I918" s="235"/>
      <c r="J918" s="231"/>
      <c r="K918" s="231"/>
      <c r="L918" s="236"/>
      <c r="M918" s="237"/>
      <c r="N918" s="238"/>
      <c r="O918" s="238"/>
      <c r="P918" s="238"/>
      <c r="Q918" s="238"/>
      <c r="R918" s="238"/>
      <c r="S918" s="238"/>
      <c r="T918" s="23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40" t="s">
        <v>146</v>
      </c>
      <c r="AU918" s="240" t="s">
        <v>82</v>
      </c>
      <c r="AV918" s="14" t="s">
        <v>82</v>
      </c>
      <c r="AW918" s="14" t="s">
        <v>33</v>
      </c>
      <c r="AX918" s="14" t="s">
        <v>72</v>
      </c>
      <c r="AY918" s="240" t="s">
        <v>136</v>
      </c>
    </row>
    <row r="919" s="15" customFormat="1">
      <c r="A919" s="15"/>
      <c r="B919" s="241"/>
      <c r="C919" s="242"/>
      <c r="D919" s="221" t="s">
        <v>146</v>
      </c>
      <c r="E919" s="243" t="s">
        <v>19</v>
      </c>
      <c r="F919" s="244" t="s">
        <v>151</v>
      </c>
      <c r="G919" s="242"/>
      <c r="H919" s="245">
        <v>767.80899999999997</v>
      </c>
      <c r="I919" s="246"/>
      <c r="J919" s="242"/>
      <c r="K919" s="242"/>
      <c r="L919" s="247"/>
      <c r="M919" s="248"/>
      <c r="N919" s="249"/>
      <c r="O919" s="249"/>
      <c r="P919" s="249"/>
      <c r="Q919" s="249"/>
      <c r="R919" s="249"/>
      <c r="S919" s="249"/>
      <c r="T919" s="250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51" t="s">
        <v>146</v>
      </c>
      <c r="AU919" s="251" t="s">
        <v>82</v>
      </c>
      <c r="AV919" s="15" t="s">
        <v>144</v>
      </c>
      <c r="AW919" s="15" t="s">
        <v>33</v>
      </c>
      <c r="AX919" s="15" t="s">
        <v>80</v>
      </c>
      <c r="AY919" s="251" t="s">
        <v>136</v>
      </c>
    </row>
    <row r="920" s="2" customFormat="1" ht="24.15" customHeight="1">
      <c r="A920" s="40"/>
      <c r="B920" s="41"/>
      <c r="C920" s="263" t="s">
        <v>1361</v>
      </c>
      <c r="D920" s="263" t="s">
        <v>378</v>
      </c>
      <c r="E920" s="264" t="s">
        <v>1362</v>
      </c>
      <c r="F920" s="265" t="s">
        <v>1363</v>
      </c>
      <c r="G920" s="266" t="s">
        <v>154</v>
      </c>
      <c r="H920" s="267">
        <v>844.59000000000003</v>
      </c>
      <c r="I920" s="268"/>
      <c r="J920" s="269">
        <f>ROUND(I920*H920,2)</f>
        <v>0</v>
      </c>
      <c r="K920" s="265" t="s">
        <v>336</v>
      </c>
      <c r="L920" s="270"/>
      <c r="M920" s="271" t="s">
        <v>19</v>
      </c>
      <c r="N920" s="272" t="s">
        <v>43</v>
      </c>
      <c r="O920" s="86"/>
      <c r="P920" s="215">
        <f>O920*H920</f>
        <v>0</v>
      </c>
      <c r="Q920" s="215">
        <v>0.0027000000000000001</v>
      </c>
      <c r="R920" s="215">
        <f>Q920*H920</f>
        <v>2.2803930000000001</v>
      </c>
      <c r="S920" s="215">
        <v>0</v>
      </c>
      <c r="T920" s="216">
        <f>S920*H920</f>
        <v>0</v>
      </c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R920" s="217" t="s">
        <v>398</v>
      </c>
      <c r="AT920" s="217" t="s">
        <v>378</v>
      </c>
      <c r="AU920" s="217" t="s">
        <v>82</v>
      </c>
      <c r="AY920" s="19" t="s">
        <v>136</v>
      </c>
      <c r="BE920" s="218">
        <f>IF(N920="základní",J920,0)</f>
        <v>0</v>
      </c>
      <c r="BF920" s="218">
        <f>IF(N920="snížená",J920,0)</f>
        <v>0</v>
      </c>
      <c r="BG920" s="218">
        <f>IF(N920="zákl. přenesená",J920,0)</f>
        <v>0</v>
      </c>
      <c r="BH920" s="218">
        <f>IF(N920="sníž. přenesená",J920,0)</f>
        <v>0</v>
      </c>
      <c r="BI920" s="218">
        <f>IF(N920="nulová",J920,0)</f>
        <v>0</v>
      </c>
      <c r="BJ920" s="19" t="s">
        <v>80</v>
      </c>
      <c r="BK920" s="218">
        <f>ROUND(I920*H920,2)</f>
        <v>0</v>
      </c>
      <c r="BL920" s="19" t="s">
        <v>234</v>
      </c>
      <c r="BM920" s="217" t="s">
        <v>1364</v>
      </c>
    </row>
    <row r="921" s="13" customFormat="1">
      <c r="A921" s="13"/>
      <c r="B921" s="219"/>
      <c r="C921" s="220"/>
      <c r="D921" s="221" t="s">
        <v>146</v>
      </c>
      <c r="E921" s="222" t="s">
        <v>19</v>
      </c>
      <c r="F921" s="223" t="s">
        <v>1365</v>
      </c>
      <c r="G921" s="220"/>
      <c r="H921" s="222" t="s">
        <v>19</v>
      </c>
      <c r="I921" s="224"/>
      <c r="J921" s="220"/>
      <c r="K921" s="220"/>
      <c r="L921" s="225"/>
      <c r="M921" s="226"/>
      <c r="N921" s="227"/>
      <c r="O921" s="227"/>
      <c r="P921" s="227"/>
      <c r="Q921" s="227"/>
      <c r="R921" s="227"/>
      <c r="S921" s="227"/>
      <c r="T921" s="22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29" t="s">
        <v>146</v>
      </c>
      <c r="AU921" s="229" t="s">
        <v>82</v>
      </c>
      <c r="AV921" s="13" t="s">
        <v>80</v>
      </c>
      <c r="AW921" s="13" t="s">
        <v>33</v>
      </c>
      <c r="AX921" s="13" t="s">
        <v>72</v>
      </c>
      <c r="AY921" s="229" t="s">
        <v>136</v>
      </c>
    </row>
    <row r="922" s="13" customFormat="1">
      <c r="A922" s="13"/>
      <c r="B922" s="219"/>
      <c r="C922" s="220"/>
      <c r="D922" s="221" t="s">
        <v>146</v>
      </c>
      <c r="E922" s="222" t="s">
        <v>19</v>
      </c>
      <c r="F922" s="223" t="s">
        <v>1366</v>
      </c>
      <c r="G922" s="220"/>
      <c r="H922" s="222" t="s">
        <v>19</v>
      </c>
      <c r="I922" s="224"/>
      <c r="J922" s="220"/>
      <c r="K922" s="220"/>
      <c r="L922" s="225"/>
      <c r="M922" s="226"/>
      <c r="N922" s="227"/>
      <c r="O922" s="227"/>
      <c r="P922" s="227"/>
      <c r="Q922" s="227"/>
      <c r="R922" s="227"/>
      <c r="S922" s="227"/>
      <c r="T922" s="22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29" t="s">
        <v>146</v>
      </c>
      <c r="AU922" s="229" t="s">
        <v>82</v>
      </c>
      <c r="AV922" s="13" t="s">
        <v>80</v>
      </c>
      <c r="AW922" s="13" t="s">
        <v>33</v>
      </c>
      <c r="AX922" s="13" t="s">
        <v>72</v>
      </c>
      <c r="AY922" s="229" t="s">
        <v>136</v>
      </c>
    </row>
    <row r="923" s="14" customFormat="1">
      <c r="A923" s="14"/>
      <c r="B923" s="230"/>
      <c r="C923" s="231"/>
      <c r="D923" s="221" t="s">
        <v>146</v>
      </c>
      <c r="E923" s="232" t="s">
        <v>19</v>
      </c>
      <c r="F923" s="233" t="s">
        <v>1367</v>
      </c>
      <c r="G923" s="231"/>
      <c r="H923" s="234">
        <v>767.80899999999997</v>
      </c>
      <c r="I923" s="235"/>
      <c r="J923" s="231"/>
      <c r="K923" s="231"/>
      <c r="L923" s="236"/>
      <c r="M923" s="237"/>
      <c r="N923" s="238"/>
      <c r="O923" s="238"/>
      <c r="P923" s="238"/>
      <c r="Q923" s="238"/>
      <c r="R923" s="238"/>
      <c r="S923" s="238"/>
      <c r="T923" s="23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40" t="s">
        <v>146</v>
      </c>
      <c r="AU923" s="240" t="s">
        <v>82</v>
      </c>
      <c r="AV923" s="14" t="s">
        <v>82</v>
      </c>
      <c r="AW923" s="14" t="s">
        <v>33</v>
      </c>
      <c r="AX923" s="14" t="s">
        <v>80</v>
      </c>
      <c r="AY923" s="240" t="s">
        <v>136</v>
      </c>
    </row>
    <row r="924" s="14" customFormat="1">
      <c r="A924" s="14"/>
      <c r="B924" s="230"/>
      <c r="C924" s="231"/>
      <c r="D924" s="221" t="s">
        <v>146</v>
      </c>
      <c r="E924" s="231"/>
      <c r="F924" s="233" t="s">
        <v>1368</v>
      </c>
      <c r="G924" s="231"/>
      <c r="H924" s="234">
        <v>844.59000000000003</v>
      </c>
      <c r="I924" s="235"/>
      <c r="J924" s="231"/>
      <c r="K924" s="231"/>
      <c r="L924" s="236"/>
      <c r="M924" s="237"/>
      <c r="N924" s="238"/>
      <c r="O924" s="238"/>
      <c r="P924" s="238"/>
      <c r="Q924" s="238"/>
      <c r="R924" s="238"/>
      <c r="S924" s="238"/>
      <c r="T924" s="23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40" t="s">
        <v>146</v>
      </c>
      <c r="AU924" s="240" t="s">
        <v>82</v>
      </c>
      <c r="AV924" s="14" t="s">
        <v>82</v>
      </c>
      <c r="AW924" s="14" t="s">
        <v>4</v>
      </c>
      <c r="AX924" s="14" t="s">
        <v>80</v>
      </c>
      <c r="AY924" s="240" t="s">
        <v>136</v>
      </c>
    </row>
    <row r="925" s="2" customFormat="1" ht="24.15" customHeight="1">
      <c r="A925" s="40"/>
      <c r="B925" s="41"/>
      <c r="C925" s="206" t="s">
        <v>1369</v>
      </c>
      <c r="D925" s="206" t="s">
        <v>139</v>
      </c>
      <c r="E925" s="207" t="s">
        <v>1370</v>
      </c>
      <c r="F925" s="208" t="s">
        <v>1371</v>
      </c>
      <c r="G925" s="209" t="s">
        <v>154</v>
      </c>
      <c r="H925" s="210">
        <v>31.241</v>
      </c>
      <c r="I925" s="211"/>
      <c r="J925" s="212">
        <f>ROUND(I925*H925,2)</f>
        <v>0</v>
      </c>
      <c r="K925" s="208" t="s">
        <v>336</v>
      </c>
      <c r="L925" s="46"/>
      <c r="M925" s="213" t="s">
        <v>19</v>
      </c>
      <c r="N925" s="214" t="s">
        <v>43</v>
      </c>
      <c r="O925" s="86"/>
      <c r="P925" s="215">
        <f>O925*H925</f>
        <v>0</v>
      </c>
      <c r="Q925" s="215">
        <v>0.00069999999999999999</v>
      </c>
      <c r="R925" s="215">
        <f>Q925*H925</f>
        <v>0.021868699999999998</v>
      </c>
      <c r="S925" s="215">
        <v>0</v>
      </c>
      <c r="T925" s="216">
        <f>S925*H925</f>
        <v>0</v>
      </c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R925" s="217" t="s">
        <v>234</v>
      </c>
      <c r="AT925" s="217" t="s">
        <v>139</v>
      </c>
      <c r="AU925" s="217" t="s">
        <v>82</v>
      </c>
      <c r="AY925" s="19" t="s">
        <v>136</v>
      </c>
      <c r="BE925" s="218">
        <f>IF(N925="základní",J925,0)</f>
        <v>0</v>
      </c>
      <c r="BF925" s="218">
        <f>IF(N925="snížená",J925,0)</f>
        <v>0</v>
      </c>
      <c r="BG925" s="218">
        <f>IF(N925="zákl. přenesená",J925,0)</f>
        <v>0</v>
      </c>
      <c r="BH925" s="218">
        <f>IF(N925="sníž. přenesená",J925,0)</f>
        <v>0</v>
      </c>
      <c r="BI925" s="218">
        <f>IF(N925="nulová",J925,0)</f>
        <v>0</v>
      </c>
      <c r="BJ925" s="19" t="s">
        <v>80</v>
      </c>
      <c r="BK925" s="218">
        <f>ROUND(I925*H925,2)</f>
        <v>0</v>
      </c>
      <c r="BL925" s="19" t="s">
        <v>234</v>
      </c>
      <c r="BM925" s="217" t="s">
        <v>1372</v>
      </c>
    </row>
    <row r="926" s="13" customFormat="1">
      <c r="A926" s="13"/>
      <c r="B926" s="219"/>
      <c r="C926" s="220"/>
      <c r="D926" s="221" t="s">
        <v>146</v>
      </c>
      <c r="E926" s="222" t="s">
        <v>19</v>
      </c>
      <c r="F926" s="223" t="s">
        <v>1373</v>
      </c>
      <c r="G926" s="220"/>
      <c r="H926" s="222" t="s">
        <v>19</v>
      </c>
      <c r="I926" s="224"/>
      <c r="J926" s="220"/>
      <c r="K926" s="220"/>
      <c r="L926" s="225"/>
      <c r="M926" s="226"/>
      <c r="N926" s="227"/>
      <c r="O926" s="227"/>
      <c r="P926" s="227"/>
      <c r="Q926" s="227"/>
      <c r="R926" s="227"/>
      <c r="S926" s="227"/>
      <c r="T926" s="22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29" t="s">
        <v>146</v>
      </c>
      <c r="AU926" s="229" t="s">
        <v>82</v>
      </c>
      <c r="AV926" s="13" t="s">
        <v>80</v>
      </c>
      <c r="AW926" s="13" t="s">
        <v>33</v>
      </c>
      <c r="AX926" s="13" t="s">
        <v>72</v>
      </c>
      <c r="AY926" s="229" t="s">
        <v>136</v>
      </c>
    </row>
    <row r="927" s="13" customFormat="1">
      <c r="A927" s="13"/>
      <c r="B927" s="219"/>
      <c r="C927" s="220"/>
      <c r="D927" s="221" t="s">
        <v>146</v>
      </c>
      <c r="E927" s="222" t="s">
        <v>19</v>
      </c>
      <c r="F927" s="223" t="s">
        <v>1374</v>
      </c>
      <c r="G927" s="220"/>
      <c r="H927" s="222" t="s">
        <v>19</v>
      </c>
      <c r="I927" s="224"/>
      <c r="J927" s="220"/>
      <c r="K927" s="220"/>
      <c r="L927" s="225"/>
      <c r="M927" s="226"/>
      <c r="N927" s="227"/>
      <c r="O927" s="227"/>
      <c r="P927" s="227"/>
      <c r="Q927" s="227"/>
      <c r="R927" s="227"/>
      <c r="S927" s="227"/>
      <c r="T927" s="22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29" t="s">
        <v>146</v>
      </c>
      <c r="AU927" s="229" t="s">
        <v>82</v>
      </c>
      <c r="AV927" s="13" t="s">
        <v>80</v>
      </c>
      <c r="AW927" s="13" t="s">
        <v>33</v>
      </c>
      <c r="AX927" s="13" t="s">
        <v>72</v>
      </c>
      <c r="AY927" s="229" t="s">
        <v>136</v>
      </c>
    </row>
    <row r="928" s="14" customFormat="1">
      <c r="A928" s="14"/>
      <c r="B928" s="230"/>
      <c r="C928" s="231"/>
      <c r="D928" s="221" t="s">
        <v>146</v>
      </c>
      <c r="E928" s="232" t="s">
        <v>19</v>
      </c>
      <c r="F928" s="233" t="s">
        <v>1375</v>
      </c>
      <c r="G928" s="231"/>
      <c r="H928" s="234">
        <v>15.686999999999999</v>
      </c>
      <c r="I928" s="235"/>
      <c r="J928" s="231"/>
      <c r="K928" s="231"/>
      <c r="L928" s="236"/>
      <c r="M928" s="237"/>
      <c r="N928" s="238"/>
      <c r="O928" s="238"/>
      <c r="P928" s="238"/>
      <c r="Q928" s="238"/>
      <c r="R928" s="238"/>
      <c r="S928" s="238"/>
      <c r="T928" s="23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40" t="s">
        <v>146</v>
      </c>
      <c r="AU928" s="240" t="s">
        <v>82</v>
      </c>
      <c r="AV928" s="14" t="s">
        <v>82</v>
      </c>
      <c r="AW928" s="14" t="s">
        <v>33</v>
      </c>
      <c r="AX928" s="14" t="s">
        <v>72</v>
      </c>
      <c r="AY928" s="240" t="s">
        <v>136</v>
      </c>
    </row>
    <row r="929" s="14" customFormat="1">
      <c r="A929" s="14"/>
      <c r="B929" s="230"/>
      <c r="C929" s="231"/>
      <c r="D929" s="221" t="s">
        <v>146</v>
      </c>
      <c r="E929" s="232" t="s">
        <v>19</v>
      </c>
      <c r="F929" s="233" t="s">
        <v>1376</v>
      </c>
      <c r="G929" s="231"/>
      <c r="H929" s="234">
        <v>15.554</v>
      </c>
      <c r="I929" s="235"/>
      <c r="J929" s="231"/>
      <c r="K929" s="231"/>
      <c r="L929" s="236"/>
      <c r="M929" s="237"/>
      <c r="N929" s="238"/>
      <c r="O929" s="238"/>
      <c r="P929" s="238"/>
      <c r="Q929" s="238"/>
      <c r="R929" s="238"/>
      <c r="S929" s="238"/>
      <c r="T929" s="23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40" t="s">
        <v>146</v>
      </c>
      <c r="AU929" s="240" t="s">
        <v>82</v>
      </c>
      <c r="AV929" s="14" t="s">
        <v>82</v>
      </c>
      <c r="AW929" s="14" t="s">
        <v>33</v>
      </c>
      <c r="AX929" s="14" t="s">
        <v>72</v>
      </c>
      <c r="AY929" s="240" t="s">
        <v>136</v>
      </c>
    </row>
    <row r="930" s="15" customFormat="1">
      <c r="A930" s="15"/>
      <c r="B930" s="241"/>
      <c r="C930" s="242"/>
      <c r="D930" s="221" t="s">
        <v>146</v>
      </c>
      <c r="E930" s="243" t="s">
        <v>19</v>
      </c>
      <c r="F930" s="244" t="s">
        <v>151</v>
      </c>
      <c r="G930" s="242"/>
      <c r="H930" s="245">
        <v>31.241</v>
      </c>
      <c r="I930" s="246"/>
      <c r="J930" s="242"/>
      <c r="K930" s="242"/>
      <c r="L930" s="247"/>
      <c r="M930" s="248"/>
      <c r="N930" s="249"/>
      <c r="O930" s="249"/>
      <c r="P930" s="249"/>
      <c r="Q930" s="249"/>
      <c r="R930" s="249"/>
      <c r="S930" s="249"/>
      <c r="T930" s="250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51" t="s">
        <v>146</v>
      </c>
      <c r="AU930" s="251" t="s">
        <v>82</v>
      </c>
      <c r="AV930" s="15" t="s">
        <v>144</v>
      </c>
      <c r="AW930" s="15" t="s">
        <v>33</v>
      </c>
      <c r="AX930" s="15" t="s">
        <v>80</v>
      </c>
      <c r="AY930" s="251" t="s">
        <v>136</v>
      </c>
    </row>
    <row r="931" s="2" customFormat="1" ht="24.15" customHeight="1">
      <c r="A931" s="40"/>
      <c r="B931" s="41"/>
      <c r="C931" s="263" t="s">
        <v>1377</v>
      </c>
      <c r="D931" s="263" t="s">
        <v>378</v>
      </c>
      <c r="E931" s="264" t="s">
        <v>1378</v>
      </c>
      <c r="F931" s="265" t="s">
        <v>1379</v>
      </c>
      <c r="G931" s="266" t="s">
        <v>154</v>
      </c>
      <c r="H931" s="267">
        <v>34.365000000000002</v>
      </c>
      <c r="I931" s="268"/>
      <c r="J931" s="269">
        <f>ROUND(I931*H931,2)</f>
        <v>0</v>
      </c>
      <c r="K931" s="265" t="s">
        <v>336</v>
      </c>
      <c r="L931" s="270"/>
      <c r="M931" s="271" t="s">
        <v>19</v>
      </c>
      <c r="N931" s="272" t="s">
        <v>43</v>
      </c>
      <c r="O931" s="86"/>
      <c r="P931" s="215">
        <f>O931*H931</f>
        <v>0</v>
      </c>
      <c r="Q931" s="215">
        <v>0.0027000000000000001</v>
      </c>
      <c r="R931" s="215">
        <f>Q931*H931</f>
        <v>0.092785500000000007</v>
      </c>
      <c r="S931" s="215">
        <v>0</v>
      </c>
      <c r="T931" s="216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17" t="s">
        <v>398</v>
      </c>
      <c r="AT931" s="217" t="s">
        <v>378</v>
      </c>
      <c r="AU931" s="217" t="s">
        <v>82</v>
      </c>
      <c r="AY931" s="19" t="s">
        <v>136</v>
      </c>
      <c r="BE931" s="218">
        <f>IF(N931="základní",J931,0)</f>
        <v>0</v>
      </c>
      <c r="BF931" s="218">
        <f>IF(N931="snížená",J931,0)</f>
        <v>0</v>
      </c>
      <c r="BG931" s="218">
        <f>IF(N931="zákl. přenesená",J931,0)</f>
        <v>0</v>
      </c>
      <c r="BH931" s="218">
        <f>IF(N931="sníž. přenesená",J931,0)</f>
        <v>0</v>
      </c>
      <c r="BI931" s="218">
        <f>IF(N931="nulová",J931,0)</f>
        <v>0</v>
      </c>
      <c r="BJ931" s="19" t="s">
        <v>80</v>
      </c>
      <c r="BK931" s="218">
        <f>ROUND(I931*H931,2)</f>
        <v>0</v>
      </c>
      <c r="BL931" s="19" t="s">
        <v>234</v>
      </c>
      <c r="BM931" s="217" t="s">
        <v>1380</v>
      </c>
    </row>
    <row r="932" s="13" customFormat="1">
      <c r="A932" s="13"/>
      <c r="B932" s="219"/>
      <c r="C932" s="220"/>
      <c r="D932" s="221" t="s">
        <v>146</v>
      </c>
      <c r="E932" s="222" t="s">
        <v>19</v>
      </c>
      <c r="F932" s="223" t="s">
        <v>1365</v>
      </c>
      <c r="G932" s="220"/>
      <c r="H932" s="222" t="s">
        <v>19</v>
      </c>
      <c r="I932" s="224"/>
      <c r="J932" s="220"/>
      <c r="K932" s="220"/>
      <c r="L932" s="225"/>
      <c r="M932" s="226"/>
      <c r="N932" s="227"/>
      <c r="O932" s="227"/>
      <c r="P932" s="227"/>
      <c r="Q932" s="227"/>
      <c r="R932" s="227"/>
      <c r="S932" s="227"/>
      <c r="T932" s="228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29" t="s">
        <v>146</v>
      </c>
      <c r="AU932" s="229" t="s">
        <v>82</v>
      </c>
      <c r="AV932" s="13" t="s">
        <v>80</v>
      </c>
      <c r="AW932" s="13" t="s">
        <v>33</v>
      </c>
      <c r="AX932" s="13" t="s">
        <v>72</v>
      </c>
      <c r="AY932" s="229" t="s">
        <v>136</v>
      </c>
    </row>
    <row r="933" s="13" customFormat="1">
      <c r="A933" s="13"/>
      <c r="B933" s="219"/>
      <c r="C933" s="220"/>
      <c r="D933" s="221" t="s">
        <v>146</v>
      </c>
      <c r="E933" s="222" t="s">
        <v>19</v>
      </c>
      <c r="F933" s="223" t="s">
        <v>1366</v>
      </c>
      <c r="G933" s="220"/>
      <c r="H933" s="222" t="s">
        <v>19</v>
      </c>
      <c r="I933" s="224"/>
      <c r="J933" s="220"/>
      <c r="K933" s="220"/>
      <c r="L933" s="225"/>
      <c r="M933" s="226"/>
      <c r="N933" s="227"/>
      <c r="O933" s="227"/>
      <c r="P933" s="227"/>
      <c r="Q933" s="227"/>
      <c r="R933" s="227"/>
      <c r="S933" s="227"/>
      <c r="T933" s="22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29" t="s">
        <v>146</v>
      </c>
      <c r="AU933" s="229" t="s">
        <v>82</v>
      </c>
      <c r="AV933" s="13" t="s">
        <v>80</v>
      </c>
      <c r="AW933" s="13" t="s">
        <v>33</v>
      </c>
      <c r="AX933" s="13" t="s">
        <v>72</v>
      </c>
      <c r="AY933" s="229" t="s">
        <v>136</v>
      </c>
    </row>
    <row r="934" s="14" customFormat="1">
      <c r="A934" s="14"/>
      <c r="B934" s="230"/>
      <c r="C934" s="231"/>
      <c r="D934" s="221" t="s">
        <v>146</v>
      </c>
      <c r="E934" s="232" t="s">
        <v>19</v>
      </c>
      <c r="F934" s="233" t="s">
        <v>1381</v>
      </c>
      <c r="G934" s="231"/>
      <c r="H934" s="234">
        <v>31.241</v>
      </c>
      <c r="I934" s="235"/>
      <c r="J934" s="231"/>
      <c r="K934" s="231"/>
      <c r="L934" s="236"/>
      <c r="M934" s="237"/>
      <c r="N934" s="238"/>
      <c r="O934" s="238"/>
      <c r="P934" s="238"/>
      <c r="Q934" s="238"/>
      <c r="R934" s="238"/>
      <c r="S934" s="238"/>
      <c r="T934" s="23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40" t="s">
        <v>146</v>
      </c>
      <c r="AU934" s="240" t="s">
        <v>82</v>
      </c>
      <c r="AV934" s="14" t="s">
        <v>82</v>
      </c>
      <c r="AW934" s="14" t="s">
        <v>33</v>
      </c>
      <c r="AX934" s="14" t="s">
        <v>80</v>
      </c>
      <c r="AY934" s="240" t="s">
        <v>136</v>
      </c>
    </row>
    <row r="935" s="14" customFormat="1">
      <c r="A935" s="14"/>
      <c r="B935" s="230"/>
      <c r="C935" s="231"/>
      <c r="D935" s="221" t="s">
        <v>146</v>
      </c>
      <c r="E935" s="231"/>
      <c r="F935" s="233" t="s">
        <v>1382</v>
      </c>
      <c r="G935" s="231"/>
      <c r="H935" s="234">
        <v>34.365000000000002</v>
      </c>
      <c r="I935" s="235"/>
      <c r="J935" s="231"/>
      <c r="K935" s="231"/>
      <c r="L935" s="236"/>
      <c r="M935" s="237"/>
      <c r="N935" s="238"/>
      <c r="O935" s="238"/>
      <c r="P935" s="238"/>
      <c r="Q935" s="238"/>
      <c r="R935" s="238"/>
      <c r="S935" s="238"/>
      <c r="T935" s="239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40" t="s">
        <v>146</v>
      </c>
      <c r="AU935" s="240" t="s">
        <v>82</v>
      </c>
      <c r="AV935" s="14" t="s">
        <v>82</v>
      </c>
      <c r="AW935" s="14" t="s">
        <v>4</v>
      </c>
      <c r="AX935" s="14" t="s">
        <v>80</v>
      </c>
      <c r="AY935" s="240" t="s">
        <v>136</v>
      </c>
    </row>
    <row r="936" s="2" customFormat="1" ht="14.4" customHeight="1">
      <c r="A936" s="40"/>
      <c r="B936" s="41"/>
      <c r="C936" s="206" t="s">
        <v>1383</v>
      </c>
      <c r="D936" s="206" t="s">
        <v>139</v>
      </c>
      <c r="E936" s="207" t="s">
        <v>1384</v>
      </c>
      <c r="F936" s="208" t="s">
        <v>1385</v>
      </c>
      <c r="G936" s="209" t="s">
        <v>164</v>
      </c>
      <c r="H936" s="210">
        <v>593.04700000000003</v>
      </c>
      <c r="I936" s="211"/>
      <c r="J936" s="212">
        <f>ROUND(I936*H936,2)</f>
        <v>0</v>
      </c>
      <c r="K936" s="208" t="s">
        <v>143</v>
      </c>
      <c r="L936" s="46"/>
      <c r="M936" s="213" t="s">
        <v>19</v>
      </c>
      <c r="N936" s="214" t="s">
        <v>43</v>
      </c>
      <c r="O936" s="86"/>
      <c r="P936" s="215">
        <f>O936*H936</f>
        <v>0</v>
      </c>
      <c r="Q936" s="215">
        <v>0</v>
      </c>
      <c r="R936" s="215">
        <f>Q936*H936</f>
        <v>0</v>
      </c>
      <c r="S936" s="215">
        <v>0.00029999999999999997</v>
      </c>
      <c r="T936" s="216">
        <f>S936*H936</f>
        <v>0.17791409999999999</v>
      </c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R936" s="217" t="s">
        <v>234</v>
      </c>
      <c r="AT936" s="217" t="s">
        <v>139</v>
      </c>
      <c r="AU936" s="217" t="s">
        <v>82</v>
      </c>
      <c r="AY936" s="19" t="s">
        <v>136</v>
      </c>
      <c r="BE936" s="218">
        <f>IF(N936="základní",J936,0)</f>
        <v>0</v>
      </c>
      <c r="BF936" s="218">
        <f>IF(N936="snížená",J936,0)</f>
        <v>0</v>
      </c>
      <c r="BG936" s="218">
        <f>IF(N936="zákl. přenesená",J936,0)</f>
        <v>0</v>
      </c>
      <c r="BH936" s="218">
        <f>IF(N936="sníž. přenesená",J936,0)</f>
        <v>0</v>
      </c>
      <c r="BI936" s="218">
        <f>IF(N936="nulová",J936,0)</f>
        <v>0</v>
      </c>
      <c r="BJ936" s="19" t="s">
        <v>80</v>
      </c>
      <c r="BK936" s="218">
        <f>ROUND(I936*H936,2)</f>
        <v>0</v>
      </c>
      <c r="BL936" s="19" t="s">
        <v>234</v>
      </c>
      <c r="BM936" s="217" t="s">
        <v>1386</v>
      </c>
    </row>
    <row r="937" s="13" customFormat="1">
      <c r="A937" s="13"/>
      <c r="B937" s="219"/>
      <c r="C937" s="220"/>
      <c r="D937" s="221" t="s">
        <v>146</v>
      </c>
      <c r="E937" s="222" t="s">
        <v>19</v>
      </c>
      <c r="F937" s="223" t="s">
        <v>1314</v>
      </c>
      <c r="G937" s="220"/>
      <c r="H937" s="222" t="s">
        <v>19</v>
      </c>
      <c r="I937" s="224"/>
      <c r="J937" s="220"/>
      <c r="K937" s="220"/>
      <c r="L937" s="225"/>
      <c r="M937" s="226"/>
      <c r="N937" s="227"/>
      <c r="O937" s="227"/>
      <c r="P937" s="227"/>
      <c r="Q937" s="227"/>
      <c r="R937" s="227"/>
      <c r="S937" s="227"/>
      <c r="T937" s="22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29" t="s">
        <v>146</v>
      </c>
      <c r="AU937" s="229" t="s">
        <v>82</v>
      </c>
      <c r="AV937" s="13" t="s">
        <v>80</v>
      </c>
      <c r="AW937" s="13" t="s">
        <v>33</v>
      </c>
      <c r="AX937" s="13" t="s">
        <v>72</v>
      </c>
      <c r="AY937" s="229" t="s">
        <v>136</v>
      </c>
    </row>
    <row r="938" s="14" customFormat="1">
      <c r="A938" s="14"/>
      <c r="B938" s="230"/>
      <c r="C938" s="231"/>
      <c r="D938" s="221" t="s">
        <v>146</v>
      </c>
      <c r="E938" s="232" t="s">
        <v>19</v>
      </c>
      <c r="F938" s="233" t="s">
        <v>1387</v>
      </c>
      <c r="G938" s="231"/>
      <c r="H938" s="234">
        <v>130.36000000000001</v>
      </c>
      <c r="I938" s="235"/>
      <c r="J938" s="231"/>
      <c r="K938" s="231"/>
      <c r="L938" s="236"/>
      <c r="M938" s="237"/>
      <c r="N938" s="238"/>
      <c r="O938" s="238"/>
      <c r="P938" s="238"/>
      <c r="Q938" s="238"/>
      <c r="R938" s="238"/>
      <c r="S938" s="238"/>
      <c r="T938" s="23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40" t="s">
        <v>146</v>
      </c>
      <c r="AU938" s="240" t="s">
        <v>82</v>
      </c>
      <c r="AV938" s="14" t="s">
        <v>82</v>
      </c>
      <c r="AW938" s="14" t="s">
        <v>33</v>
      </c>
      <c r="AX938" s="14" t="s">
        <v>72</v>
      </c>
      <c r="AY938" s="240" t="s">
        <v>136</v>
      </c>
    </row>
    <row r="939" s="13" customFormat="1">
      <c r="A939" s="13"/>
      <c r="B939" s="219"/>
      <c r="C939" s="220"/>
      <c r="D939" s="221" t="s">
        <v>146</v>
      </c>
      <c r="E939" s="222" t="s">
        <v>19</v>
      </c>
      <c r="F939" s="223" t="s">
        <v>1388</v>
      </c>
      <c r="G939" s="220"/>
      <c r="H939" s="222" t="s">
        <v>19</v>
      </c>
      <c r="I939" s="224"/>
      <c r="J939" s="220"/>
      <c r="K939" s="220"/>
      <c r="L939" s="225"/>
      <c r="M939" s="226"/>
      <c r="N939" s="227"/>
      <c r="O939" s="227"/>
      <c r="P939" s="227"/>
      <c r="Q939" s="227"/>
      <c r="R939" s="227"/>
      <c r="S939" s="227"/>
      <c r="T939" s="22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29" t="s">
        <v>146</v>
      </c>
      <c r="AU939" s="229" t="s">
        <v>82</v>
      </c>
      <c r="AV939" s="13" t="s">
        <v>80</v>
      </c>
      <c r="AW939" s="13" t="s">
        <v>33</v>
      </c>
      <c r="AX939" s="13" t="s">
        <v>72</v>
      </c>
      <c r="AY939" s="229" t="s">
        <v>136</v>
      </c>
    </row>
    <row r="940" s="14" customFormat="1">
      <c r="A940" s="14"/>
      <c r="B940" s="230"/>
      <c r="C940" s="231"/>
      <c r="D940" s="221" t="s">
        <v>146</v>
      </c>
      <c r="E940" s="232" t="s">
        <v>19</v>
      </c>
      <c r="F940" s="233" t="s">
        <v>1389</v>
      </c>
      <c r="G940" s="231"/>
      <c r="H940" s="234">
        <v>274.86000000000001</v>
      </c>
      <c r="I940" s="235"/>
      <c r="J940" s="231"/>
      <c r="K940" s="231"/>
      <c r="L940" s="236"/>
      <c r="M940" s="237"/>
      <c r="N940" s="238"/>
      <c r="O940" s="238"/>
      <c r="P940" s="238"/>
      <c r="Q940" s="238"/>
      <c r="R940" s="238"/>
      <c r="S940" s="238"/>
      <c r="T940" s="23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0" t="s">
        <v>146</v>
      </c>
      <c r="AU940" s="240" t="s">
        <v>82</v>
      </c>
      <c r="AV940" s="14" t="s">
        <v>82</v>
      </c>
      <c r="AW940" s="14" t="s">
        <v>33</v>
      </c>
      <c r="AX940" s="14" t="s">
        <v>72</v>
      </c>
      <c r="AY940" s="240" t="s">
        <v>136</v>
      </c>
    </row>
    <row r="941" s="14" customFormat="1">
      <c r="A941" s="14"/>
      <c r="B941" s="230"/>
      <c r="C941" s="231"/>
      <c r="D941" s="221" t="s">
        <v>146</v>
      </c>
      <c r="E941" s="232" t="s">
        <v>19</v>
      </c>
      <c r="F941" s="233" t="s">
        <v>1390</v>
      </c>
      <c r="G941" s="231"/>
      <c r="H941" s="234">
        <v>26.547000000000001</v>
      </c>
      <c r="I941" s="235"/>
      <c r="J941" s="231"/>
      <c r="K941" s="231"/>
      <c r="L941" s="236"/>
      <c r="M941" s="237"/>
      <c r="N941" s="238"/>
      <c r="O941" s="238"/>
      <c r="P941" s="238"/>
      <c r="Q941" s="238"/>
      <c r="R941" s="238"/>
      <c r="S941" s="238"/>
      <c r="T941" s="23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0" t="s">
        <v>146</v>
      </c>
      <c r="AU941" s="240" t="s">
        <v>82</v>
      </c>
      <c r="AV941" s="14" t="s">
        <v>82</v>
      </c>
      <c r="AW941" s="14" t="s">
        <v>33</v>
      </c>
      <c r="AX941" s="14" t="s">
        <v>72</v>
      </c>
      <c r="AY941" s="240" t="s">
        <v>136</v>
      </c>
    </row>
    <row r="942" s="13" customFormat="1">
      <c r="A942" s="13"/>
      <c r="B942" s="219"/>
      <c r="C942" s="220"/>
      <c r="D942" s="221" t="s">
        <v>146</v>
      </c>
      <c r="E942" s="222" t="s">
        <v>19</v>
      </c>
      <c r="F942" s="223" t="s">
        <v>1391</v>
      </c>
      <c r="G942" s="220"/>
      <c r="H942" s="222" t="s">
        <v>19</v>
      </c>
      <c r="I942" s="224"/>
      <c r="J942" s="220"/>
      <c r="K942" s="220"/>
      <c r="L942" s="225"/>
      <c r="M942" s="226"/>
      <c r="N942" s="227"/>
      <c r="O942" s="227"/>
      <c r="P942" s="227"/>
      <c r="Q942" s="227"/>
      <c r="R942" s="227"/>
      <c r="S942" s="227"/>
      <c r="T942" s="228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29" t="s">
        <v>146</v>
      </c>
      <c r="AU942" s="229" t="s">
        <v>82</v>
      </c>
      <c r="AV942" s="13" t="s">
        <v>80</v>
      </c>
      <c r="AW942" s="13" t="s">
        <v>33</v>
      </c>
      <c r="AX942" s="13" t="s">
        <v>72</v>
      </c>
      <c r="AY942" s="229" t="s">
        <v>136</v>
      </c>
    </row>
    <row r="943" s="14" customFormat="1">
      <c r="A943" s="14"/>
      <c r="B943" s="230"/>
      <c r="C943" s="231"/>
      <c r="D943" s="221" t="s">
        <v>146</v>
      </c>
      <c r="E943" s="232" t="s">
        <v>19</v>
      </c>
      <c r="F943" s="233" t="s">
        <v>1392</v>
      </c>
      <c r="G943" s="231"/>
      <c r="H943" s="234">
        <v>55.5</v>
      </c>
      <c r="I943" s="235"/>
      <c r="J943" s="231"/>
      <c r="K943" s="231"/>
      <c r="L943" s="236"/>
      <c r="M943" s="237"/>
      <c r="N943" s="238"/>
      <c r="O943" s="238"/>
      <c r="P943" s="238"/>
      <c r="Q943" s="238"/>
      <c r="R943" s="238"/>
      <c r="S943" s="238"/>
      <c r="T943" s="23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0" t="s">
        <v>146</v>
      </c>
      <c r="AU943" s="240" t="s">
        <v>82</v>
      </c>
      <c r="AV943" s="14" t="s">
        <v>82</v>
      </c>
      <c r="AW943" s="14" t="s">
        <v>33</v>
      </c>
      <c r="AX943" s="14" t="s">
        <v>72</v>
      </c>
      <c r="AY943" s="240" t="s">
        <v>136</v>
      </c>
    </row>
    <row r="944" s="14" customFormat="1">
      <c r="A944" s="14"/>
      <c r="B944" s="230"/>
      <c r="C944" s="231"/>
      <c r="D944" s="221" t="s">
        <v>146</v>
      </c>
      <c r="E944" s="232" t="s">
        <v>19</v>
      </c>
      <c r="F944" s="233" t="s">
        <v>1393</v>
      </c>
      <c r="G944" s="231"/>
      <c r="H944" s="234">
        <v>105.78</v>
      </c>
      <c r="I944" s="235"/>
      <c r="J944" s="231"/>
      <c r="K944" s="231"/>
      <c r="L944" s="236"/>
      <c r="M944" s="237"/>
      <c r="N944" s="238"/>
      <c r="O944" s="238"/>
      <c r="P944" s="238"/>
      <c r="Q944" s="238"/>
      <c r="R944" s="238"/>
      <c r="S944" s="238"/>
      <c r="T944" s="239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40" t="s">
        <v>146</v>
      </c>
      <c r="AU944" s="240" t="s">
        <v>82</v>
      </c>
      <c r="AV944" s="14" t="s">
        <v>82</v>
      </c>
      <c r="AW944" s="14" t="s">
        <v>33</v>
      </c>
      <c r="AX944" s="14" t="s">
        <v>72</v>
      </c>
      <c r="AY944" s="240" t="s">
        <v>136</v>
      </c>
    </row>
    <row r="945" s="15" customFormat="1">
      <c r="A945" s="15"/>
      <c r="B945" s="241"/>
      <c r="C945" s="242"/>
      <c r="D945" s="221" t="s">
        <v>146</v>
      </c>
      <c r="E945" s="243" t="s">
        <v>19</v>
      </c>
      <c r="F945" s="244" t="s">
        <v>151</v>
      </c>
      <c r="G945" s="242"/>
      <c r="H945" s="245">
        <v>593.04700000000003</v>
      </c>
      <c r="I945" s="246"/>
      <c r="J945" s="242"/>
      <c r="K945" s="242"/>
      <c r="L945" s="247"/>
      <c r="M945" s="248"/>
      <c r="N945" s="249"/>
      <c r="O945" s="249"/>
      <c r="P945" s="249"/>
      <c r="Q945" s="249"/>
      <c r="R945" s="249"/>
      <c r="S945" s="249"/>
      <c r="T945" s="250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51" t="s">
        <v>146</v>
      </c>
      <c r="AU945" s="251" t="s">
        <v>82</v>
      </c>
      <c r="AV945" s="15" t="s">
        <v>144</v>
      </c>
      <c r="AW945" s="15" t="s">
        <v>33</v>
      </c>
      <c r="AX945" s="15" t="s">
        <v>80</v>
      </c>
      <c r="AY945" s="251" t="s">
        <v>136</v>
      </c>
    </row>
    <row r="946" s="2" customFormat="1" ht="14.4" customHeight="1">
      <c r="A946" s="40"/>
      <c r="B946" s="41"/>
      <c r="C946" s="206" t="s">
        <v>1394</v>
      </c>
      <c r="D946" s="206" t="s">
        <v>139</v>
      </c>
      <c r="E946" s="207" t="s">
        <v>1395</v>
      </c>
      <c r="F946" s="208" t="s">
        <v>1396</v>
      </c>
      <c r="G946" s="209" t="s">
        <v>164</v>
      </c>
      <c r="H946" s="210">
        <v>1401.2000000000001</v>
      </c>
      <c r="I946" s="211"/>
      <c r="J946" s="212">
        <f>ROUND(I946*H946,2)</f>
        <v>0</v>
      </c>
      <c r="K946" s="208" t="s">
        <v>143</v>
      </c>
      <c r="L946" s="46"/>
      <c r="M946" s="213" t="s">
        <v>19</v>
      </c>
      <c r="N946" s="214" t="s">
        <v>43</v>
      </c>
      <c r="O946" s="86"/>
      <c r="P946" s="215">
        <f>O946*H946</f>
        <v>0</v>
      </c>
      <c r="Q946" s="215">
        <v>1.0000000000000001E-05</v>
      </c>
      <c r="R946" s="215">
        <f>Q946*H946</f>
        <v>0.014012000000000002</v>
      </c>
      <c r="S946" s="215">
        <v>0</v>
      </c>
      <c r="T946" s="216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17" t="s">
        <v>234</v>
      </c>
      <c r="AT946" s="217" t="s">
        <v>139</v>
      </c>
      <c r="AU946" s="217" t="s">
        <v>82</v>
      </c>
      <c r="AY946" s="19" t="s">
        <v>136</v>
      </c>
      <c r="BE946" s="218">
        <f>IF(N946="základní",J946,0)</f>
        <v>0</v>
      </c>
      <c r="BF946" s="218">
        <f>IF(N946="snížená",J946,0)</f>
        <v>0</v>
      </c>
      <c r="BG946" s="218">
        <f>IF(N946="zákl. přenesená",J946,0)</f>
        <v>0</v>
      </c>
      <c r="BH946" s="218">
        <f>IF(N946="sníž. přenesená",J946,0)</f>
        <v>0</v>
      </c>
      <c r="BI946" s="218">
        <f>IF(N946="nulová",J946,0)</f>
        <v>0</v>
      </c>
      <c r="BJ946" s="19" t="s">
        <v>80</v>
      </c>
      <c r="BK946" s="218">
        <f>ROUND(I946*H946,2)</f>
        <v>0</v>
      </c>
      <c r="BL946" s="19" t="s">
        <v>234</v>
      </c>
      <c r="BM946" s="217" t="s">
        <v>1397</v>
      </c>
    </row>
    <row r="947" s="13" customFormat="1">
      <c r="A947" s="13"/>
      <c r="B947" s="219"/>
      <c r="C947" s="220"/>
      <c r="D947" s="221" t="s">
        <v>146</v>
      </c>
      <c r="E947" s="222" t="s">
        <v>19</v>
      </c>
      <c r="F947" s="223" t="s">
        <v>1398</v>
      </c>
      <c r="G947" s="220"/>
      <c r="H947" s="222" t="s">
        <v>19</v>
      </c>
      <c r="I947" s="224"/>
      <c r="J947" s="220"/>
      <c r="K947" s="220"/>
      <c r="L947" s="225"/>
      <c r="M947" s="226"/>
      <c r="N947" s="227"/>
      <c r="O947" s="227"/>
      <c r="P947" s="227"/>
      <c r="Q947" s="227"/>
      <c r="R947" s="227"/>
      <c r="S947" s="227"/>
      <c r="T947" s="228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29" t="s">
        <v>146</v>
      </c>
      <c r="AU947" s="229" t="s">
        <v>82</v>
      </c>
      <c r="AV947" s="13" t="s">
        <v>80</v>
      </c>
      <c r="AW947" s="13" t="s">
        <v>33</v>
      </c>
      <c r="AX947" s="13" t="s">
        <v>72</v>
      </c>
      <c r="AY947" s="229" t="s">
        <v>136</v>
      </c>
    </row>
    <row r="948" s="14" customFormat="1">
      <c r="A948" s="14"/>
      <c r="B948" s="230"/>
      <c r="C948" s="231"/>
      <c r="D948" s="221" t="s">
        <v>146</v>
      </c>
      <c r="E948" s="232" t="s">
        <v>19</v>
      </c>
      <c r="F948" s="233" t="s">
        <v>1399</v>
      </c>
      <c r="G948" s="231"/>
      <c r="H948" s="234">
        <v>123.76000000000001</v>
      </c>
      <c r="I948" s="235"/>
      <c r="J948" s="231"/>
      <c r="K948" s="231"/>
      <c r="L948" s="236"/>
      <c r="M948" s="237"/>
      <c r="N948" s="238"/>
      <c r="O948" s="238"/>
      <c r="P948" s="238"/>
      <c r="Q948" s="238"/>
      <c r="R948" s="238"/>
      <c r="S948" s="238"/>
      <c r="T948" s="239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40" t="s">
        <v>146</v>
      </c>
      <c r="AU948" s="240" t="s">
        <v>82</v>
      </c>
      <c r="AV948" s="14" t="s">
        <v>82</v>
      </c>
      <c r="AW948" s="14" t="s">
        <v>33</v>
      </c>
      <c r="AX948" s="14" t="s">
        <v>72</v>
      </c>
      <c r="AY948" s="240" t="s">
        <v>136</v>
      </c>
    </row>
    <row r="949" s="14" customFormat="1">
      <c r="A949" s="14"/>
      <c r="B949" s="230"/>
      <c r="C949" s="231"/>
      <c r="D949" s="221" t="s">
        <v>146</v>
      </c>
      <c r="E949" s="232" t="s">
        <v>19</v>
      </c>
      <c r="F949" s="233" t="s">
        <v>1400</v>
      </c>
      <c r="G949" s="231"/>
      <c r="H949" s="234">
        <v>8.7200000000000006</v>
      </c>
      <c r="I949" s="235"/>
      <c r="J949" s="231"/>
      <c r="K949" s="231"/>
      <c r="L949" s="236"/>
      <c r="M949" s="237"/>
      <c r="N949" s="238"/>
      <c r="O949" s="238"/>
      <c r="P949" s="238"/>
      <c r="Q949" s="238"/>
      <c r="R949" s="238"/>
      <c r="S949" s="238"/>
      <c r="T949" s="23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40" t="s">
        <v>146</v>
      </c>
      <c r="AU949" s="240" t="s">
        <v>82</v>
      </c>
      <c r="AV949" s="14" t="s">
        <v>82</v>
      </c>
      <c r="AW949" s="14" t="s">
        <v>33</v>
      </c>
      <c r="AX949" s="14" t="s">
        <v>72</v>
      </c>
      <c r="AY949" s="240" t="s">
        <v>136</v>
      </c>
    </row>
    <row r="950" s="14" customFormat="1">
      <c r="A950" s="14"/>
      <c r="B950" s="230"/>
      <c r="C950" s="231"/>
      <c r="D950" s="221" t="s">
        <v>146</v>
      </c>
      <c r="E950" s="232" t="s">
        <v>19</v>
      </c>
      <c r="F950" s="233" t="s">
        <v>1401</v>
      </c>
      <c r="G950" s="231"/>
      <c r="H950" s="234">
        <v>104.98</v>
      </c>
      <c r="I950" s="235"/>
      <c r="J950" s="231"/>
      <c r="K950" s="231"/>
      <c r="L950" s="236"/>
      <c r="M950" s="237"/>
      <c r="N950" s="238"/>
      <c r="O950" s="238"/>
      <c r="P950" s="238"/>
      <c r="Q950" s="238"/>
      <c r="R950" s="238"/>
      <c r="S950" s="238"/>
      <c r="T950" s="23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40" t="s">
        <v>146</v>
      </c>
      <c r="AU950" s="240" t="s">
        <v>82</v>
      </c>
      <c r="AV950" s="14" t="s">
        <v>82</v>
      </c>
      <c r="AW950" s="14" t="s">
        <v>33</v>
      </c>
      <c r="AX950" s="14" t="s">
        <v>72</v>
      </c>
      <c r="AY950" s="240" t="s">
        <v>136</v>
      </c>
    </row>
    <row r="951" s="14" customFormat="1">
      <c r="A951" s="14"/>
      <c r="B951" s="230"/>
      <c r="C951" s="231"/>
      <c r="D951" s="221" t="s">
        <v>146</v>
      </c>
      <c r="E951" s="232" t="s">
        <v>19</v>
      </c>
      <c r="F951" s="233" t="s">
        <v>1402</v>
      </c>
      <c r="G951" s="231"/>
      <c r="H951" s="234">
        <v>158.47999999999999</v>
      </c>
      <c r="I951" s="235"/>
      <c r="J951" s="231"/>
      <c r="K951" s="231"/>
      <c r="L951" s="236"/>
      <c r="M951" s="237"/>
      <c r="N951" s="238"/>
      <c r="O951" s="238"/>
      <c r="P951" s="238"/>
      <c r="Q951" s="238"/>
      <c r="R951" s="238"/>
      <c r="S951" s="238"/>
      <c r="T951" s="23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0" t="s">
        <v>146</v>
      </c>
      <c r="AU951" s="240" t="s">
        <v>82</v>
      </c>
      <c r="AV951" s="14" t="s">
        <v>82</v>
      </c>
      <c r="AW951" s="14" t="s">
        <v>33</v>
      </c>
      <c r="AX951" s="14" t="s">
        <v>72</v>
      </c>
      <c r="AY951" s="240" t="s">
        <v>136</v>
      </c>
    </row>
    <row r="952" s="14" customFormat="1">
      <c r="A952" s="14"/>
      <c r="B952" s="230"/>
      <c r="C952" s="231"/>
      <c r="D952" s="221" t="s">
        <v>146</v>
      </c>
      <c r="E952" s="232" t="s">
        <v>19</v>
      </c>
      <c r="F952" s="233" t="s">
        <v>1403</v>
      </c>
      <c r="G952" s="231"/>
      <c r="H952" s="234">
        <v>63</v>
      </c>
      <c r="I952" s="235"/>
      <c r="J952" s="231"/>
      <c r="K952" s="231"/>
      <c r="L952" s="236"/>
      <c r="M952" s="237"/>
      <c r="N952" s="238"/>
      <c r="O952" s="238"/>
      <c r="P952" s="238"/>
      <c r="Q952" s="238"/>
      <c r="R952" s="238"/>
      <c r="S952" s="238"/>
      <c r="T952" s="239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0" t="s">
        <v>146</v>
      </c>
      <c r="AU952" s="240" t="s">
        <v>82</v>
      </c>
      <c r="AV952" s="14" t="s">
        <v>82</v>
      </c>
      <c r="AW952" s="14" t="s">
        <v>33</v>
      </c>
      <c r="AX952" s="14" t="s">
        <v>72</v>
      </c>
      <c r="AY952" s="240" t="s">
        <v>136</v>
      </c>
    </row>
    <row r="953" s="14" customFormat="1">
      <c r="A953" s="14"/>
      <c r="B953" s="230"/>
      <c r="C953" s="231"/>
      <c r="D953" s="221" t="s">
        <v>146</v>
      </c>
      <c r="E953" s="232" t="s">
        <v>19</v>
      </c>
      <c r="F953" s="233" t="s">
        <v>1404</v>
      </c>
      <c r="G953" s="231"/>
      <c r="H953" s="234">
        <v>29.960000000000001</v>
      </c>
      <c r="I953" s="235"/>
      <c r="J953" s="231"/>
      <c r="K953" s="231"/>
      <c r="L953" s="236"/>
      <c r="M953" s="237"/>
      <c r="N953" s="238"/>
      <c r="O953" s="238"/>
      <c r="P953" s="238"/>
      <c r="Q953" s="238"/>
      <c r="R953" s="238"/>
      <c r="S953" s="238"/>
      <c r="T953" s="23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0" t="s">
        <v>146</v>
      </c>
      <c r="AU953" s="240" t="s">
        <v>82</v>
      </c>
      <c r="AV953" s="14" t="s">
        <v>82</v>
      </c>
      <c r="AW953" s="14" t="s">
        <v>33</v>
      </c>
      <c r="AX953" s="14" t="s">
        <v>72</v>
      </c>
      <c r="AY953" s="240" t="s">
        <v>136</v>
      </c>
    </row>
    <row r="954" s="14" customFormat="1">
      <c r="A954" s="14"/>
      <c r="B954" s="230"/>
      <c r="C954" s="231"/>
      <c r="D954" s="221" t="s">
        <v>146</v>
      </c>
      <c r="E954" s="232" t="s">
        <v>19</v>
      </c>
      <c r="F954" s="233" t="s">
        <v>1405</v>
      </c>
      <c r="G954" s="231"/>
      <c r="H954" s="234">
        <v>16.960000000000001</v>
      </c>
      <c r="I954" s="235"/>
      <c r="J954" s="231"/>
      <c r="K954" s="231"/>
      <c r="L954" s="236"/>
      <c r="M954" s="237"/>
      <c r="N954" s="238"/>
      <c r="O954" s="238"/>
      <c r="P954" s="238"/>
      <c r="Q954" s="238"/>
      <c r="R954" s="238"/>
      <c r="S954" s="238"/>
      <c r="T954" s="23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40" t="s">
        <v>146</v>
      </c>
      <c r="AU954" s="240" t="s">
        <v>82</v>
      </c>
      <c r="AV954" s="14" t="s">
        <v>82</v>
      </c>
      <c r="AW954" s="14" t="s">
        <v>33</v>
      </c>
      <c r="AX954" s="14" t="s">
        <v>72</v>
      </c>
      <c r="AY954" s="240" t="s">
        <v>136</v>
      </c>
    </row>
    <row r="955" s="14" customFormat="1">
      <c r="A955" s="14"/>
      <c r="B955" s="230"/>
      <c r="C955" s="231"/>
      <c r="D955" s="221" t="s">
        <v>146</v>
      </c>
      <c r="E955" s="232" t="s">
        <v>19</v>
      </c>
      <c r="F955" s="233" t="s">
        <v>1406</v>
      </c>
      <c r="G955" s="231"/>
      <c r="H955" s="234">
        <v>10.74</v>
      </c>
      <c r="I955" s="235"/>
      <c r="J955" s="231"/>
      <c r="K955" s="231"/>
      <c r="L955" s="236"/>
      <c r="M955" s="237"/>
      <c r="N955" s="238"/>
      <c r="O955" s="238"/>
      <c r="P955" s="238"/>
      <c r="Q955" s="238"/>
      <c r="R955" s="238"/>
      <c r="S955" s="238"/>
      <c r="T955" s="23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0" t="s">
        <v>146</v>
      </c>
      <c r="AU955" s="240" t="s">
        <v>82</v>
      </c>
      <c r="AV955" s="14" t="s">
        <v>82</v>
      </c>
      <c r="AW955" s="14" t="s">
        <v>33</v>
      </c>
      <c r="AX955" s="14" t="s">
        <v>72</v>
      </c>
      <c r="AY955" s="240" t="s">
        <v>136</v>
      </c>
    </row>
    <row r="956" s="14" customFormat="1">
      <c r="A956" s="14"/>
      <c r="B956" s="230"/>
      <c r="C956" s="231"/>
      <c r="D956" s="221" t="s">
        <v>146</v>
      </c>
      <c r="E956" s="232" t="s">
        <v>19</v>
      </c>
      <c r="F956" s="233" t="s">
        <v>1407</v>
      </c>
      <c r="G956" s="231"/>
      <c r="H956" s="234">
        <v>13.560000000000001</v>
      </c>
      <c r="I956" s="235"/>
      <c r="J956" s="231"/>
      <c r="K956" s="231"/>
      <c r="L956" s="236"/>
      <c r="M956" s="237"/>
      <c r="N956" s="238"/>
      <c r="O956" s="238"/>
      <c r="P956" s="238"/>
      <c r="Q956" s="238"/>
      <c r="R956" s="238"/>
      <c r="S956" s="238"/>
      <c r="T956" s="23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0" t="s">
        <v>146</v>
      </c>
      <c r="AU956" s="240" t="s">
        <v>82</v>
      </c>
      <c r="AV956" s="14" t="s">
        <v>82</v>
      </c>
      <c r="AW956" s="14" t="s">
        <v>33</v>
      </c>
      <c r="AX956" s="14" t="s">
        <v>72</v>
      </c>
      <c r="AY956" s="240" t="s">
        <v>136</v>
      </c>
    </row>
    <row r="957" s="14" customFormat="1">
      <c r="A957" s="14"/>
      <c r="B957" s="230"/>
      <c r="C957" s="231"/>
      <c r="D957" s="221" t="s">
        <v>146</v>
      </c>
      <c r="E957" s="232" t="s">
        <v>19</v>
      </c>
      <c r="F957" s="233" t="s">
        <v>1408</v>
      </c>
      <c r="G957" s="231"/>
      <c r="H957" s="234">
        <v>13.9</v>
      </c>
      <c r="I957" s="235"/>
      <c r="J957" s="231"/>
      <c r="K957" s="231"/>
      <c r="L957" s="236"/>
      <c r="M957" s="237"/>
      <c r="N957" s="238"/>
      <c r="O957" s="238"/>
      <c r="P957" s="238"/>
      <c r="Q957" s="238"/>
      <c r="R957" s="238"/>
      <c r="S957" s="238"/>
      <c r="T957" s="23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40" t="s">
        <v>146</v>
      </c>
      <c r="AU957" s="240" t="s">
        <v>82</v>
      </c>
      <c r="AV957" s="14" t="s">
        <v>82</v>
      </c>
      <c r="AW957" s="14" t="s">
        <v>33</v>
      </c>
      <c r="AX957" s="14" t="s">
        <v>72</v>
      </c>
      <c r="AY957" s="240" t="s">
        <v>136</v>
      </c>
    </row>
    <row r="958" s="14" customFormat="1">
      <c r="A958" s="14"/>
      <c r="B958" s="230"/>
      <c r="C958" s="231"/>
      <c r="D958" s="221" t="s">
        <v>146</v>
      </c>
      <c r="E958" s="232" t="s">
        <v>19</v>
      </c>
      <c r="F958" s="233" t="s">
        <v>1409</v>
      </c>
      <c r="G958" s="231"/>
      <c r="H958" s="234">
        <v>13.98</v>
      </c>
      <c r="I958" s="235"/>
      <c r="J958" s="231"/>
      <c r="K958" s="231"/>
      <c r="L958" s="236"/>
      <c r="M958" s="237"/>
      <c r="N958" s="238"/>
      <c r="O958" s="238"/>
      <c r="P958" s="238"/>
      <c r="Q958" s="238"/>
      <c r="R958" s="238"/>
      <c r="S958" s="238"/>
      <c r="T958" s="23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40" t="s">
        <v>146</v>
      </c>
      <c r="AU958" s="240" t="s">
        <v>82</v>
      </c>
      <c r="AV958" s="14" t="s">
        <v>82</v>
      </c>
      <c r="AW958" s="14" t="s">
        <v>33</v>
      </c>
      <c r="AX958" s="14" t="s">
        <v>72</v>
      </c>
      <c r="AY958" s="240" t="s">
        <v>136</v>
      </c>
    </row>
    <row r="959" s="14" customFormat="1">
      <c r="A959" s="14"/>
      <c r="B959" s="230"/>
      <c r="C959" s="231"/>
      <c r="D959" s="221" t="s">
        <v>146</v>
      </c>
      <c r="E959" s="232" t="s">
        <v>19</v>
      </c>
      <c r="F959" s="233" t="s">
        <v>1410</v>
      </c>
      <c r="G959" s="231"/>
      <c r="H959" s="234">
        <v>5.2599999999999998</v>
      </c>
      <c r="I959" s="235"/>
      <c r="J959" s="231"/>
      <c r="K959" s="231"/>
      <c r="L959" s="236"/>
      <c r="M959" s="237"/>
      <c r="N959" s="238"/>
      <c r="O959" s="238"/>
      <c r="P959" s="238"/>
      <c r="Q959" s="238"/>
      <c r="R959" s="238"/>
      <c r="S959" s="238"/>
      <c r="T959" s="23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40" t="s">
        <v>146</v>
      </c>
      <c r="AU959" s="240" t="s">
        <v>82</v>
      </c>
      <c r="AV959" s="14" t="s">
        <v>82</v>
      </c>
      <c r="AW959" s="14" t="s">
        <v>33</v>
      </c>
      <c r="AX959" s="14" t="s">
        <v>72</v>
      </c>
      <c r="AY959" s="240" t="s">
        <v>136</v>
      </c>
    </row>
    <row r="960" s="14" customFormat="1">
      <c r="A960" s="14"/>
      <c r="B960" s="230"/>
      <c r="C960" s="231"/>
      <c r="D960" s="221" t="s">
        <v>146</v>
      </c>
      <c r="E960" s="232" t="s">
        <v>19</v>
      </c>
      <c r="F960" s="233" t="s">
        <v>1411</v>
      </c>
      <c r="G960" s="231"/>
      <c r="H960" s="234">
        <v>3.6600000000000001</v>
      </c>
      <c r="I960" s="235"/>
      <c r="J960" s="231"/>
      <c r="K960" s="231"/>
      <c r="L960" s="236"/>
      <c r="M960" s="237"/>
      <c r="N960" s="238"/>
      <c r="O960" s="238"/>
      <c r="P960" s="238"/>
      <c r="Q960" s="238"/>
      <c r="R960" s="238"/>
      <c r="S960" s="238"/>
      <c r="T960" s="23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0" t="s">
        <v>146</v>
      </c>
      <c r="AU960" s="240" t="s">
        <v>82</v>
      </c>
      <c r="AV960" s="14" t="s">
        <v>82</v>
      </c>
      <c r="AW960" s="14" t="s">
        <v>33</v>
      </c>
      <c r="AX960" s="14" t="s">
        <v>72</v>
      </c>
      <c r="AY960" s="240" t="s">
        <v>136</v>
      </c>
    </row>
    <row r="961" s="14" customFormat="1">
      <c r="A961" s="14"/>
      <c r="B961" s="230"/>
      <c r="C961" s="231"/>
      <c r="D961" s="221" t="s">
        <v>146</v>
      </c>
      <c r="E961" s="232" t="s">
        <v>19</v>
      </c>
      <c r="F961" s="233" t="s">
        <v>1412</v>
      </c>
      <c r="G961" s="231"/>
      <c r="H961" s="234">
        <v>5.0599999999999996</v>
      </c>
      <c r="I961" s="235"/>
      <c r="J961" s="231"/>
      <c r="K961" s="231"/>
      <c r="L961" s="236"/>
      <c r="M961" s="237"/>
      <c r="N961" s="238"/>
      <c r="O961" s="238"/>
      <c r="P961" s="238"/>
      <c r="Q961" s="238"/>
      <c r="R961" s="238"/>
      <c r="S961" s="238"/>
      <c r="T961" s="23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40" t="s">
        <v>146</v>
      </c>
      <c r="AU961" s="240" t="s">
        <v>82</v>
      </c>
      <c r="AV961" s="14" t="s">
        <v>82</v>
      </c>
      <c r="AW961" s="14" t="s">
        <v>33</v>
      </c>
      <c r="AX961" s="14" t="s">
        <v>72</v>
      </c>
      <c r="AY961" s="240" t="s">
        <v>136</v>
      </c>
    </row>
    <row r="962" s="14" customFormat="1">
      <c r="A962" s="14"/>
      <c r="B962" s="230"/>
      <c r="C962" s="231"/>
      <c r="D962" s="221" t="s">
        <v>146</v>
      </c>
      <c r="E962" s="232" t="s">
        <v>19</v>
      </c>
      <c r="F962" s="233" t="s">
        <v>1413</v>
      </c>
      <c r="G962" s="231"/>
      <c r="H962" s="234">
        <v>10.32</v>
      </c>
      <c r="I962" s="235"/>
      <c r="J962" s="231"/>
      <c r="K962" s="231"/>
      <c r="L962" s="236"/>
      <c r="M962" s="237"/>
      <c r="N962" s="238"/>
      <c r="O962" s="238"/>
      <c r="P962" s="238"/>
      <c r="Q962" s="238"/>
      <c r="R962" s="238"/>
      <c r="S962" s="238"/>
      <c r="T962" s="23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40" t="s">
        <v>146</v>
      </c>
      <c r="AU962" s="240" t="s">
        <v>82</v>
      </c>
      <c r="AV962" s="14" t="s">
        <v>82</v>
      </c>
      <c r="AW962" s="14" t="s">
        <v>33</v>
      </c>
      <c r="AX962" s="14" t="s">
        <v>72</v>
      </c>
      <c r="AY962" s="240" t="s">
        <v>136</v>
      </c>
    </row>
    <row r="963" s="14" customFormat="1">
      <c r="A963" s="14"/>
      <c r="B963" s="230"/>
      <c r="C963" s="231"/>
      <c r="D963" s="221" t="s">
        <v>146</v>
      </c>
      <c r="E963" s="232" t="s">
        <v>19</v>
      </c>
      <c r="F963" s="233" t="s">
        <v>360</v>
      </c>
      <c r="G963" s="231"/>
      <c r="H963" s="234">
        <v>9.9199999999999999</v>
      </c>
      <c r="I963" s="235"/>
      <c r="J963" s="231"/>
      <c r="K963" s="231"/>
      <c r="L963" s="236"/>
      <c r="M963" s="237"/>
      <c r="N963" s="238"/>
      <c r="O963" s="238"/>
      <c r="P963" s="238"/>
      <c r="Q963" s="238"/>
      <c r="R963" s="238"/>
      <c r="S963" s="238"/>
      <c r="T963" s="23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40" t="s">
        <v>146</v>
      </c>
      <c r="AU963" s="240" t="s">
        <v>82</v>
      </c>
      <c r="AV963" s="14" t="s">
        <v>82</v>
      </c>
      <c r="AW963" s="14" t="s">
        <v>33</v>
      </c>
      <c r="AX963" s="14" t="s">
        <v>72</v>
      </c>
      <c r="AY963" s="240" t="s">
        <v>136</v>
      </c>
    </row>
    <row r="964" s="14" customFormat="1">
      <c r="A964" s="14"/>
      <c r="B964" s="230"/>
      <c r="C964" s="231"/>
      <c r="D964" s="221" t="s">
        <v>146</v>
      </c>
      <c r="E964" s="232" t="s">
        <v>19</v>
      </c>
      <c r="F964" s="233" t="s">
        <v>1414</v>
      </c>
      <c r="G964" s="231"/>
      <c r="H964" s="234">
        <v>17</v>
      </c>
      <c r="I964" s="235"/>
      <c r="J964" s="231"/>
      <c r="K964" s="231"/>
      <c r="L964" s="236"/>
      <c r="M964" s="237"/>
      <c r="N964" s="238"/>
      <c r="O964" s="238"/>
      <c r="P964" s="238"/>
      <c r="Q964" s="238"/>
      <c r="R964" s="238"/>
      <c r="S964" s="238"/>
      <c r="T964" s="23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0" t="s">
        <v>146</v>
      </c>
      <c r="AU964" s="240" t="s">
        <v>82</v>
      </c>
      <c r="AV964" s="14" t="s">
        <v>82</v>
      </c>
      <c r="AW964" s="14" t="s">
        <v>33</v>
      </c>
      <c r="AX964" s="14" t="s">
        <v>72</v>
      </c>
      <c r="AY964" s="240" t="s">
        <v>136</v>
      </c>
    </row>
    <row r="965" s="14" customFormat="1">
      <c r="A965" s="14"/>
      <c r="B965" s="230"/>
      <c r="C965" s="231"/>
      <c r="D965" s="221" t="s">
        <v>146</v>
      </c>
      <c r="E965" s="232" t="s">
        <v>19</v>
      </c>
      <c r="F965" s="233" t="s">
        <v>1415</v>
      </c>
      <c r="G965" s="231"/>
      <c r="H965" s="234">
        <v>11.279999999999999</v>
      </c>
      <c r="I965" s="235"/>
      <c r="J965" s="231"/>
      <c r="K965" s="231"/>
      <c r="L965" s="236"/>
      <c r="M965" s="237"/>
      <c r="N965" s="238"/>
      <c r="O965" s="238"/>
      <c r="P965" s="238"/>
      <c r="Q965" s="238"/>
      <c r="R965" s="238"/>
      <c r="S965" s="238"/>
      <c r="T965" s="23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0" t="s">
        <v>146</v>
      </c>
      <c r="AU965" s="240" t="s">
        <v>82</v>
      </c>
      <c r="AV965" s="14" t="s">
        <v>82</v>
      </c>
      <c r="AW965" s="14" t="s">
        <v>33</v>
      </c>
      <c r="AX965" s="14" t="s">
        <v>72</v>
      </c>
      <c r="AY965" s="240" t="s">
        <v>136</v>
      </c>
    </row>
    <row r="966" s="14" customFormat="1">
      <c r="A966" s="14"/>
      <c r="B966" s="230"/>
      <c r="C966" s="231"/>
      <c r="D966" s="221" t="s">
        <v>146</v>
      </c>
      <c r="E966" s="232" t="s">
        <v>19</v>
      </c>
      <c r="F966" s="233" t="s">
        <v>1416</v>
      </c>
      <c r="G966" s="231"/>
      <c r="H966" s="234">
        <v>13.199999999999999</v>
      </c>
      <c r="I966" s="235"/>
      <c r="J966" s="231"/>
      <c r="K966" s="231"/>
      <c r="L966" s="236"/>
      <c r="M966" s="237"/>
      <c r="N966" s="238"/>
      <c r="O966" s="238"/>
      <c r="P966" s="238"/>
      <c r="Q966" s="238"/>
      <c r="R966" s="238"/>
      <c r="S966" s="238"/>
      <c r="T966" s="239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40" t="s">
        <v>146</v>
      </c>
      <c r="AU966" s="240" t="s">
        <v>82</v>
      </c>
      <c r="AV966" s="14" t="s">
        <v>82</v>
      </c>
      <c r="AW966" s="14" t="s">
        <v>33</v>
      </c>
      <c r="AX966" s="14" t="s">
        <v>72</v>
      </c>
      <c r="AY966" s="240" t="s">
        <v>136</v>
      </c>
    </row>
    <row r="967" s="14" customFormat="1">
      <c r="A967" s="14"/>
      <c r="B967" s="230"/>
      <c r="C967" s="231"/>
      <c r="D967" s="221" t="s">
        <v>146</v>
      </c>
      <c r="E967" s="232" t="s">
        <v>19</v>
      </c>
      <c r="F967" s="233" t="s">
        <v>1417</v>
      </c>
      <c r="G967" s="231"/>
      <c r="H967" s="234">
        <v>14.119999999999999</v>
      </c>
      <c r="I967" s="235"/>
      <c r="J967" s="231"/>
      <c r="K967" s="231"/>
      <c r="L967" s="236"/>
      <c r="M967" s="237"/>
      <c r="N967" s="238"/>
      <c r="O967" s="238"/>
      <c r="P967" s="238"/>
      <c r="Q967" s="238"/>
      <c r="R967" s="238"/>
      <c r="S967" s="238"/>
      <c r="T967" s="23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40" t="s">
        <v>146</v>
      </c>
      <c r="AU967" s="240" t="s">
        <v>82</v>
      </c>
      <c r="AV967" s="14" t="s">
        <v>82</v>
      </c>
      <c r="AW967" s="14" t="s">
        <v>33</v>
      </c>
      <c r="AX967" s="14" t="s">
        <v>72</v>
      </c>
      <c r="AY967" s="240" t="s">
        <v>136</v>
      </c>
    </row>
    <row r="968" s="14" customFormat="1">
      <c r="A968" s="14"/>
      <c r="B968" s="230"/>
      <c r="C968" s="231"/>
      <c r="D968" s="221" t="s">
        <v>146</v>
      </c>
      <c r="E968" s="232" t="s">
        <v>19</v>
      </c>
      <c r="F968" s="233" t="s">
        <v>1418</v>
      </c>
      <c r="G968" s="231"/>
      <c r="H968" s="234">
        <v>3.2000000000000002</v>
      </c>
      <c r="I968" s="235"/>
      <c r="J968" s="231"/>
      <c r="K968" s="231"/>
      <c r="L968" s="236"/>
      <c r="M968" s="237"/>
      <c r="N968" s="238"/>
      <c r="O968" s="238"/>
      <c r="P968" s="238"/>
      <c r="Q968" s="238"/>
      <c r="R968" s="238"/>
      <c r="S968" s="238"/>
      <c r="T968" s="23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0" t="s">
        <v>146</v>
      </c>
      <c r="AU968" s="240" t="s">
        <v>82</v>
      </c>
      <c r="AV968" s="14" t="s">
        <v>82</v>
      </c>
      <c r="AW968" s="14" t="s">
        <v>33</v>
      </c>
      <c r="AX968" s="14" t="s">
        <v>72</v>
      </c>
      <c r="AY968" s="240" t="s">
        <v>136</v>
      </c>
    </row>
    <row r="969" s="14" customFormat="1">
      <c r="A969" s="14"/>
      <c r="B969" s="230"/>
      <c r="C969" s="231"/>
      <c r="D969" s="221" t="s">
        <v>146</v>
      </c>
      <c r="E969" s="232" t="s">
        <v>19</v>
      </c>
      <c r="F969" s="233" t="s">
        <v>366</v>
      </c>
      <c r="G969" s="231"/>
      <c r="H969" s="234">
        <v>34.579999999999998</v>
      </c>
      <c r="I969" s="235"/>
      <c r="J969" s="231"/>
      <c r="K969" s="231"/>
      <c r="L969" s="236"/>
      <c r="M969" s="237"/>
      <c r="N969" s="238"/>
      <c r="O969" s="238"/>
      <c r="P969" s="238"/>
      <c r="Q969" s="238"/>
      <c r="R969" s="238"/>
      <c r="S969" s="238"/>
      <c r="T969" s="23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40" t="s">
        <v>146</v>
      </c>
      <c r="AU969" s="240" t="s">
        <v>82</v>
      </c>
      <c r="AV969" s="14" t="s">
        <v>82</v>
      </c>
      <c r="AW969" s="14" t="s">
        <v>33</v>
      </c>
      <c r="AX969" s="14" t="s">
        <v>72</v>
      </c>
      <c r="AY969" s="240" t="s">
        <v>136</v>
      </c>
    </row>
    <row r="970" s="14" customFormat="1">
      <c r="A970" s="14"/>
      <c r="B970" s="230"/>
      <c r="C970" s="231"/>
      <c r="D970" s="221" t="s">
        <v>146</v>
      </c>
      <c r="E970" s="232" t="s">
        <v>19</v>
      </c>
      <c r="F970" s="233" t="s">
        <v>1419</v>
      </c>
      <c r="G970" s="231"/>
      <c r="H970" s="234">
        <v>14.960000000000001</v>
      </c>
      <c r="I970" s="235"/>
      <c r="J970" s="231"/>
      <c r="K970" s="231"/>
      <c r="L970" s="236"/>
      <c r="M970" s="237"/>
      <c r="N970" s="238"/>
      <c r="O970" s="238"/>
      <c r="P970" s="238"/>
      <c r="Q970" s="238"/>
      <c r="R970" s="238"/>
      <c r="S970" s="238"/>
      <c r="T970" s="23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0" t="s">
        <v>146</v>
      </c>
      <c r="AU970" s="240" t="s">
        <v>82</v>
      </c>
      <c r="AV970" s="14" t="s">
        <v>82</v>
      </c>
      <c r="AW970" s="14" t="s">
        <v>33</v>
      </c>
      <c r="AX970" s="14" t="s">
        <v>72</v>
      </c>
      <c r="AY970" s="240" t="s">
        <v>136</v>
      </c>
    </row>
    <row r="971" s="16" customFormat="1">
      <c r="A971" s="16"/>
      <c r="B971" s="252"/>
      <c r="C971" s="253"/>
      <c r="D971" s="221" t="s">
        <v>146</v>
      </c>
      <c r="E971" s="254" t="s">
        <v>19</v>
      </c>
      <c r="F971" s="255" t="s">
        <v>261</v>
      </c>
      <c r="G971" s="253"/>
      <c r="H971" s="256">
        <v>700.60000000000002</v>
      </c>
      <c r="I971" s="257"/>
      <c r="J971" s="253"/>
      <c r="K971" s="253"/>
      <c r="L971" s="258"/>
      <c r="M971" s="259"/>
      <c r="N971" s="260"/>
      <c r="O971" s="260"/>
      <c r="P971" s="260"/>
      <c r="Q971" s="260"/>
      <c r="R971" s="260"/>
      <c r="S971" s="260"/>
      <c r="T971" s="261"/>
      <c r="U971" s="16"/>
      <c r="V971" s="16"/>
      <c r="W971" s="16"/>
      <c r="X971" s="16"/>
      <c r="Y971" s="16"/>
      <c r="Z971" s="16"/>
      <c r="AA971" s="16"/>
      <c r="AB971" s="16"/>
      <c r="AC971" s="16"/>
      <c r="AD971" s="16"/>
      <c r="AE971" s="16"/>
      <c r="AT971" s="262" t="s">
        <v>146</v>
      </c>
      <c r="AU971" s="262" t="s">
        <v>82</v>
      </c>
      <c r="AV971" s="16" t="s">
        <v>137</v>
      </c>
      <c r="AW971" s="16" t="s">
        <v>33</v>
      </c>
      <c r="AX971" s="16" t="s">
        <v>72</v>
      </c>
      <c r="AY971" s="262" t="s">
        <v>136</v>
      </c>
    </row>
    <row r="972" s="14" customFormat="1">
      <c r="A972" s="14"/>
      <c r="B972" s="230"/>
      <c r="C972" s="231"/>
      <c r="D972" s="221" t="s">
        <v>146</v>
      </c>
      <c r="E972" s="232" t="s">
        <v>19</v>
      </c>
      <c r="F972" s="233" t="s">
        <v>1420</v>
      </c>
      <c r="G972" s="231"/>
      <c r="H972" s="234">
        <v>700.60000000000002</v>
      </c>
      <c r="I972" s="235"/>
      <c r="J972" s="231"/>
      <c r="K972" s="231"/>
      <c r="L972" s="236"/>
      <c r="M972" s="237"/>
      <c r="N972" s="238"/>
      <c r="O972" s="238"/>
      <c r="P972" s="238"/>
      <c r="Q972" s="238"/>
      <c r="R972" s="238"/>
      <c r="S972" s="238"/>
      <c r="T972" s="23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40" t="s">
        <v>146</v>
      </c>
      <c r="AU972" s="240" t="s">
        <v>82</v>
      </c>
      <c r="AV972" s="14" t="s">
        <v>82</v>
      </c>
      <c r="AW972" s="14" t="s">
        <v>33</v>
      </c>
      <c r="AX972" s="14" t="s">
        <v>72</v>
      </c>
      <c r="AY972" s="240" t="s">
        <v>136</v>
      </c>
    </row>
    <row r="973" s="15" customFormat="1">
      <c r="A973" s="15"/>
      <c r="B973" s="241"/>
      <c r="C973" s="242"/>
      <c r="D973" s="221" t="s">
        <v>146</v>
      </c>
      <c r="E973" s="243" t="s">
        <v>19</v>
      </c>
      <c r="F973" s="244" t="s">
        <v>151</v>
      </c>
      <c r="G973" s="242"/>
      <c r="H973" s="245">
        <v>1401.2000000000001</v>
      </c>
      <c r="I973" s="246"/>
      <c r="J973" s="242"/>
      <c r="K973" s="242"/>
      <c r="L973" s="247"/>
      <c r="M973" s="248"/>
      <c r="N973" s="249"/>
      <c r="O973" s="249"/>
      <c r="P973" s="249"/>
      <c r="Q973" s="249"/>
      <c r="R973" s="249"/>
      <c r="S973" s="249"/>
      <c r="T973" s="250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51" t="s">
        <v>146</v>
      </c>
      <c r="AU973" s="251" t="s">
        <v>82</v>
      </c>
      <c r="AV973" s="15" t="s">
        <v>144</v>
      </c>
      <c r="AW973" s="15" t="s">
        <v>33</v>
      </c>
      <c r="AX973" s="15" t="s">
        <v>80</v>
      </c>
      <c r="AY973" s="251" t="s">
        <v>136</v>
      </c>
    </row>
    <row r="974" s="2" customFormat="1" ht="14.4" customHeight="1">
      <c r="A974" s="40"/>
      <c r="B974" s="41"/>
      <c r="C974" s="263" t="s">
        <v>1421</v>
      </c>
      <c r="D974" s="263" t="s">
        <v>378</v>
      </c>
      <c r="E974" s="264" t="s">
        <v>1422</v>
      </c>
      <c r="F974" s="265" t="s">
        <v>1423</v>
      </c>
      <c r="G974" s="266" t="s">
        <v>164</v>
      </c>
      <c r="H974" s="267">
        <v>714.61199999999997</v>
      </c>
      <c r="I974" s="268"/>
      <c r="J974" s="269">
        <f>ROUND(I974*H974,2)</f>
        <v>0</v>
      </c>
      <c r="K974" s="265" t="s">
        <v>336</v>
      </c>
      <c r="L974" s="270"/>
      <c r="M974" s="271" t="s">
        <v>19</v>
      </c>
      <c r="N974" s="272" t="s">
        <v>43</v>
      </c>
      <c r="O974" s="86"/>
      <c r="P974" s="215">
        <f>O974*H974</f>
        <v>0</v>
      </c>
      <c r="Q974" s="215">
        <v>0.00025000000000000001</v>
      </c>
      <c r="R974" s="215">
        <f>Q974*H974</f>
        <v>0.17865300000000001</v>
      </c>
      <c r="S974" s="215">
        <v>0</v>
      </c>
      <c r="T974" s="216">
        <f>S974*H974</f>
        <v>0</v>
      </c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R974" s="217" t="s">
        <v>398</v>
      </c>
      <c r="AT974" s="217" t="s">
        <v>378</v>
      </c>
      <c r="AU974" s="217" t="s">
        <v>82</v>
      </c>
      <c r="AY974" s="19" t="s">
        <v>136</v>
      </c>
      <c r="BE974" s="218">
        <f>IF(N974="základní",J974,0)</f>
        <v>0</v>
      </c>
      <c r="BF974" s="218">
        <f>IF(N974="snížená",J974,0)</f>
        <v>0</v>
      </c>
      <c r="BG974" s="218">
        <f>IF(N974="zákl. přenesená",J974,0)</f>
        <v>0</v>
      </c>
      <c r="BH974" s="218">
        <f>IF(N974="sníž. přenesená",J974,0)</f>
        <v>0</v>
      </c>
      <c r="BI974" s="218">
        <f>IF(N974="nulová",J974,0)</f>
        <v>0</v>
      </c>
      <c r="BJ974" s="19" t="s">
        <v>80</v>
      </c>
      <c r="BK974" s="218">
        <f>ROUND(I974*H974,2)</f>
        <v>0</v>
      </c>
      <c r="BL974" s="19" t="s">
        <v>234</v>
      </c>
      <c r="BM974" s="217" t="s">
        <v>1424</v>
      </c>
    </row>
    <row r="975" s="14" customFormat="1">
      <c r="A975" s="14"/>
      <c r="B975" s="230"/>
      <c r="C975" s="231"/>
      <c r="D975" s="221" t="s">
        <v>146</v>
      </c>
      <c r="E975" s="232" t="s">
        <v>19</v>
      </c>
      <c r="F975" s="233" t="s">
        <v>1425</v>
      </c>
      <c r="G975" s="231"/>
      <c r="H975" s="234">
        <v>700.60000000000002</v>
      </c>
      <c r="I975" s="235"/>
      <c r="J975" s="231"/>
      <c r="K975" s="231"/>
      <c r="L975" s="236"/>
      <c r="M975" s="237"/>
      <c r="N975" s="238"/>
      <c r="O975" s="238"/>
      <c r="P975" s="238"/>
      <c r="Q975" s="238"/>
      <c r="R975" s="238"/>
      <c r="S975" s="238"/>
      <c r="T975" s="23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0" t="s">
        <v>146</v>
      </c>
      <c r="AU975" s="240" t="s">
        <v>82</v>
      </c>
      <c r="AV975" s="14" t="s">
        <v>82</v>
      </c>
      <c r="AW975" s="14" t="s">
        <v>33</v>
      </c>
      <c r="AX975" s="14" t="s">
        <v>80</v>
      </c>
      <c r="AY975" s="240" t="s">
        <v>136</v>
      </c>
    </row>
    <row r="976" s="14" customFormat="1">
      <c r="A976" s="14"/>
      <c r="B976" s="230"/>
      <c r="C976" s="231"/>
      <c r="D976" s="221" t="s">
        <v>146</v>
      </c>
      <c r="E976" s="231"/>
      <c r="F976" s="233" t="s">
        <v>1426</v>
      </c>
      <c r="G976" s="231"/>
      <c r="H976" s="234">
        <v>714.61199999999997</v>
      </c>
      <c r="I976" s="235"/>
      <c r="J976" s="231"/>
      <c r="K976" s="231"/>
      <c r="L976" s="236"/>
      <c r="M976" s="237"/>
      <c r="N976" s="238"/>
      <c r="O976" s="238"/>
      <c r="P976" s="238"/>
      <c r="Q976" s="238"/>
      <c r="R976" s="238"/>
      <c r="S976" s="238"/>
      <c r="T976" s="23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0" t="s">
        <v>146</v>
      </c>
      <c r="AU976" s="240" t="s">
        <v>82</v>
      </c>
      <c r="AV976" s="14" t="s">
        <v>82</v>
      </c>
      <c r="AW976" s="14" t="s">
        <v>4</v>
      </c>
      <c r="AX976" s="14" t="s">
        <v>80</v>
      </c>
      <c r="AY976" s="240" t="s">
        <v>136</v>
      </c>
    </row>
    <row r="977" s="2" customFormat="1" ht="14.4" customHeight="1">
      <c r="A977" s="40"/>
      <c r="B977" s="41"/>
      <c r="C977" s="263" t="s">
        <v>1427</v>
      </c>
      <c r="D977" s="263" t="s">
        <v>378</v>
      </c>
      <c r="E977" s="264" t="s">
        <v>1428</v>
      </c>
      <c r="F977" s="265" t="s">
        <v>1429</v>
      </c>
      <c r="G977" s="266" t="s">
        <v>164</v>
      </c>
      <c r="H977" s="267">
        <v>714.61199999999997</v>
      </c>
      <c r="I977" s="268"/>
      <c r="J977" s="269">
        <f>ROUND(I977*H977,2)</f>
        <v>0</v>
      </c>
      <c r="K977" s="265" t="s">
        <v>336</v>
      </c>
      <c r="L977" s="270"/>
      <c r="M977" s="271" t="s">
        <v>19</v>
      </c>
      <c r="N977" s="272" t="s">
        <v>43</v>
      </c>
      <c r="O977" s="86"/>
      <c r="P977" s="215">
        <f>O977*H977</f>
        <v>0</v>
      </c>
      <c r="Q977" s="215">
        <v>0.00025000000000000001</v>
      </c>
      <c r="R977" s="215">
        <f>Q977*H977</f>
        <v>0.17865300000000001</v>
      </c>
      <c r="S977" s="215">
        <v>0</v>
      </c>
      <c r="T977" s="216">
        <f>S977*H977</f>
        <v>0</v>
      </c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R977" s="217" t="s">
        <v>398</v>
      </c>
      <c r="AT977" s="217" t="s">
        <v>378</v>
      </c>
      <c r="AU977" s="217" t="s">
        <v>82</v>
      </c>
      <c r="AY977" s="19" t="s">
        <v>136</v>
      </c>
      <c r="BE977" s="218">
        <f>IF(N977="základní",J977,0)</f>
        <v>0</v>
      </c>
      <c r="BF977" s="218">
        <f>IF(N977="snížená",J977,0)</f>
        <v>0</v>
      </c>
      <c r="BG977" s="218">
        <f>IF(N977="zákl. přenesená",J977,0)</f>
        <v>0</v>
      </c>
      <c r="BH977" s="218">
        <f>IF(N977="sníž. přenesená",J977,0)</f>
        <v>0</v>
      </c>
      <c r="BI977" s="218">
        <f>IF(N977="nulová",J977,0)</f>
        <v>0</v>
      </c>
      <c r="BJ977" s="19" t="s">
        <v>80</v>
      </c>
      <c r="BK977" s="218">
        <f>ROUND(I977*H977,2)</f>
        <v>0</v>
      </c>
      <c r="BL977" s="19" t="s">
        <v>234</v>
      </c>
      <c r="BM977" s="217" t="s">
        <v>1430</v>
      </c>
    </row>
    <row r="978" s="14" customFormat="1">
      <c r="A978" s="14"/>
      <c r="B978" s="230"/>
      <c r="C978" s="231"/>
      <c r="D978" s="221" t="s">
        <v>146</v>
      </c>
      <c r="E978" s="232" t="s">
        <v>19</v>
      </c>
      <c r="F978" s="233" t="s">
        <v>1425</v>
      </c>
      <c r="G978" s="231"/>
      <c r="H978" s="234">
        <v>700.60000000000002</v>
      </c>
      <c r="I978" s="235"/>
      <c r="J978" s="231"/>
      <c r="K978" s="231"/>
      <c r="L978" s="236"/>
      <c r="M978" s="237"/>
      <c r="N978" s="238"/>
      <c r="O978" s="238"/>
      <c r="P978" s="238"/>
      <c r="Q978" s="238"/>
      <c r="R978" s="238"/>
      <c r="S978" s="238"/>
      <c r="T978" s="23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0" t="s">
        <v>146</v>
      </c>
      <c r="AU978" s="240" t="s">
        <v>82</v>
      </c>
      <c r="AV978" s="14" t="s">
        <v>82</v>
      </c>
      <c r="AW978" s="14" t="s">
        <v>33</v>
      </c>
      <c r="AX978" s="14" t="s">
        <v>80</v>
      </c>
      <c r="AY978" s="240" t="s">
        <v>136</v>
      </c>
    </row>
    <row r="979" s="14" customFormat="1">
      <c r="A979" s="14"/>
      <c r="B979" s="230"/>
      <c r="C979" s="231"/>
      <c r="D979" s="221" t="s">
        <v>146</v>
      </c>
      <c r="E979" s="231"/>
      <c r="F979" s="233" t="s">
        <v>1426</v>
      </c>
      <c r="G979" s="231"/>
      <c r="H979" s="234">
        <v>714.61199999999997</v>
      </c>
      <c r="I979" s="235"/>
      <c r="J979" s="231"/>
      <c r="K979" s="231"/>
      <c r="L979" s="236"/>
      <c r="M979" s="237"/>
      <c r="N979" s="238"/>
      <c r="O979" s="238"/>
      <c r="P979" s="238"/>
      <c r="Q979" s="238"/>
      <c r="R979" s="238"/>
      <c r="S979" s="238"/>
      <c r="T979" s="23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40" t="s">
        <v>146</v>
      </c>
      <c r="AU979" s="240" t="s">
        <v>82</v>
      </c>
      <c r="AV979" s="14" t="s">
        <v>82</v>
      </c>
      <c r="AW979" s="14" t="s">
        <v>4</v>
      </c>
      <c r="AX979" s="14" t="s">
        <v>80</v>
      </c>
      <c r="AY979" s="240" t="s">
        <v>136</v>
      </c>
    </row>
    <row r="980" s="2" customFormat="1" ht="14.4" customHeight="1">
      <c r="A980" s="40"/>
      <c r="B980" s="41"/>
      <c r="C980" s="206" t="s">
        <v>1431</v>
      </c>
      <c r="D980" s="206" t="s">
        <v>139</v>
      </c>
      <c r="E980" s="207" t="s">
        <v>1432</v>
      </c>
      <c r="F980" s="208" t="s">
        <v>1433</v>
      </c>
      <c r="G980" s="209" t="s">
        <v>164</v>
      </c>
      <c r="H980" s="210">
        <v>54.060000000000002</v>
      </c>
      <c r="I980" s="211"/>
      <c r="J980" s="212">
        <f>ROUND(I980*H980,2)</f>
        <v>0</v>
      </c>
      <c r="K980" s="208" t="s">
        <v>143</v>
      </c>
      <c r="L980" s="46"/>
      <c r="M980" s="213" t="s">
        <v>19</v>
      </c>
      <c r="N980" s="214" t="s">
        <v>43</v>
      </c>
      <c r="O980" s="86"/>
      <c r="P980" s="215">
        <f>O980*H980</f>
        <v>0</v>
      </c>
      <c r="Q980" s="215">
        <v>0</v>
      </c>
      <c r="R980" s="215">
        <f>Q980*H980</f>
        <v>0</v>
      </c>
      <c r="S980" s="215">
        <v>0</v>
      </c>
      <c r="T980" s="216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17" t="s">
        <v>234</v>
      </c>
      <c r="AT980" s="217" t="s">
        <v>139</v>
      </c>
      <c r="AU980" s="217" t="s">
        <v>82</v>
      </c>
      <c r="AY980" s="19" t="s">
        <v>136</v>
      </c>
      <c r="BE980" s="218">
        <f>IF(N980="základní",J980,0)</f>
        <v>0</v>
      </c>
      <c r="BF980" s="218">
        <f>IF(N980="snížená",J980,0)</f>
        <v>0</v>
      </c>
      <c r="BG980" s="218">
        <f>IF(N980="zákl. přenesená",J980,0)</f>
        <v>0</v>
      </c>
      <c r="BH980" s="218">
        <f>IF(N980="sníž. přenesená",J980,0)</f>
        <v>0</v>
      </c>
      <c r="BI980" s="218">
        <f>IF(N980="nulová",J980,0)</f>
        <v>0</v>
      </c>
      <c r="BJ980" s="19" t="s">
        <v>80</v>
      </c>
      <c r="BK980" s="218">
        <f>ROUND(I980*H980,2)</f>
        <v>0</v>
      </c>
      <c r="BL980" s="19" t="s">
        <v>234</v>
      </c>
      <c r="BM980" s="217" t="s">
        <v>1434</v>
      </c>
    </row>
    <row r="981" s="13" customFormat="1">
      <c r="A981" s="13"/>
      <c r="B981" s="219"/>
      <c r="C981" s="220"/>
      <c r="D981" s="221" t="s">
        <v>146</v>
      </c>
      <c r="E981" s="222" t="s">
        <v>19</v>
      </c>
      <c r="F981" s="223" t="s">
        <v>1435</v>
      </c>
      <c r="G981" s="220"/>
      <c r="H981" s="222" t="s">
        <v>19</v>
      </c>
      <c r="I981" s="224"/>
      <c r="J981" s="220"/>
      <c r="K981" s="220"/>
      <c r="L981" s="225"/>
      <c r="M981" s="226"/>
      <c r="N981" s="227"/>
      <c r="O981" s="227"/>
      <c r="P981" s="227"/>
      <c r="Q981" s="227"/>
      <c r="R981" s="227"/>
      <c r="S981" s="227"/>
      <c r="T981" s="22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29" t="s">
        <v>146</v>
      </c>
      <c r="AU981" s="229" t="s">
        <v>82</v>
      </c>
      <c r="AV981" s="13" t="s">
        <v>80</v>
      </c>
      <c r="AW981" s="13" t="s">
        <v>33</v>
      </c>
      <c r="AX981" s="13" t="s">
        <v>72</v>
      </c>
      <c r="AY981" s="229" t="s">
        <v>136</v>
      </c>
    </row>
    <row r="982" s="14" customFormat="1">
      <c r="A982" s="14"/>
      <c r="B982" s="230"/>
      <c r="C982" s="231"/>
      <c r="D982" s="221" t="s">
        <v>146</v>
      </c>
      <c r="E982" s="232" t="s">
        <v>19</v>
      </c>
      <c r="F982" s="233" t="s">
        <v>1436</v>
      </c>
      <c r="G982" s="231"/>
      <c r="H982" s="234">
        <v>54.060000000000002</v>
      </c>
      <c r="I982" s="235"/>
      <c r="J982" s="231"/>
      <c r="K982" s="231"/>
      <c r="L982" s="236"/>
      <c r="M982" s="237"/>
      <c r="N982" s="238"/>
      <c r="O982" s="238"/>
      <c r="P982" s="238"/>
      <c r="Q982" s="238"/>
      <c r="R982" s="238"/>
      <c r="S982" s="238"/>
      <c r="T982" s="23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0" t="s">
        <v>146</v>
      </c>
      <c r="AU982" s="240" t="s">
        <v>82</v>
      </c>
      <c r="AV982" s="14" t="s">
        <v>82</v>
      </c>
      <c r="AW982" s="14" t="s">
        <v>33</v>
      </c>
      <c r="AX982" s="14" t="s">
        <v>80</v>
      </c>
      <c r="AY982" s="240" t="s">
        <v>136</v>
      </c>
    </row>
    <row r="983" s="2" customFormat="1" ht="24.15" customHeight="1">
      <c r="A983" s="40"/>
      <c r="B983" s="41"/>
      <c r="C983" s="263" t="s">
        <v>1437</v>
      </c>
      <c r="D983" s="263" t="s">
        <v>378</v>
      </c>
      <c r="E983" s="264" t="s">
        <v>1438</v>
      </c>
      <c r="F983" s="265" t="s">
        <v>1439</v>
      </c>
      <c r="G983" s="266" t="s">
        <v>164</v>
      </c>
      <c r="H983" s="267">
        <v>55.140999999999998</v>
      </c>
      <c r="I983" s="268"/>
      <c r="J983" s="269">
        <f>ROUND(I983*H983,2)</f>
        <v>0</v>
      </c>
      <c r="K983" s="265" t="s">
        <v>336</v>
      </c>
      <c r="L983" s="270"/>
      <c r="M983" s="271" t="s">
        <v>19</v>
      </c>
      <c r="N983" s="272" t="s">
        <v>43</v>
      </c>
      <c r="O983" s="86"/>
      <c r="P983" s="215">
        <f>O983*H983</f>
        <v>0</v>
      </c>
      <c r="Q983" s="215">
        <v>0.00025000000000000001</v>
      </c>
      <c r="R983" s="215">
        <f>Q983*H983</f>
        <v>0.013785250000000001</v>
      </c>
      <c r="S983" s="215">
        <v>0</v>
      </c>
      <c r="T983" s="216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17" t="s">
        <v>398</v>
      </c>
      <c r="AT983" s="217" t="s">
        <v>378</v>
      </c>
      <c r="AU983" s="217" t="s">
        <v>82</v>
      </c>
      <c r="AY983" s="19" t="s">
        <v>136</v>
      </c>
      <c r="BE983" s="218">
        <f>IF(N983="základní",J983,0)</f>
        <v>0</v>
      </c>
      <c r="BF983" s="218">
        <f>IF(N983="snížená",J983,0)</f>
        <v>0</v>
      </c>
      <c r="BG983" s="218">
        <f>IF(N983="zákl. přenesená",J983,0)</f>
        <v>0</v>
      </c>
      <c r="BH983" s="218">
        <f>IF(N983="sníž. přenesená",J983,0)</f>
        <v>0</v>
      </c>
      <c r="BI983" s="218">
        <f>IF(N983="nulová",J983,0)</f>
        <v>0</v>
      </c>
      <c r="BJ983" s="19" t="s">
        <v>80</v>
      </c>
      <c r="BK983" s="218">
        <f>ROUND(I983*H983,2)</f>
        <v>0</v>
      </c>
      <c r="BL983" s="19" t="s">
        <v>234</v>
      </c>
      <c r="BM983" s="217" t="s">
        <v>1440</v>
      </c>
    </row>
    <row r="984" s="14" customFormat="1">
      <c r="A984" s="14"/>
      <c r="B984" s="230"/>
      <c r="C984" s="231"/>
      <c r="D984" s="221" t="s">
        <v>146</v>
      </c>
      <c r="E984" s="232" t="s">
        <v>19</v>
      </c>
      <c r="F984" s="233" t="s">
        <v>1441</v>
      </c>
      <c r="G984" s="231"/>
      <c r="H984" s="234">
        <v>54.060000000000002</v>
      </c>
      <c r="I984" s="235"/>
      <c r="J984" s="231"/>
      <c r="K984" s="231"/>
      <c r="L984" s="236"/>
      <c r="M984" s="237"/>
      <c r="N984" s="238"/>
      <c r="O984" s="238"/>
      <c r="P984" s="238"/>
      <c r="Q984" s="238"/>
      <c r="R984" s="238"/>
      <c r="S984" s="238"/>
      <c r="T984" s="23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0" t="s">
        <v>146</v>
      </c>
      <c r="AU984" s="240" t="s">
        <v>82</v>
      </c>
      <c r="AV984" s="14" t="s">
        <v>82</v>
      </c>
      <c r="AW984" s="14" t="s">
        <v>33</v>
      </c>
      <c r="AX984" s="14" t="s">
        <v>80</v>
      </c>
      <c r="AY984" s="240" t="s">
        <v>136</v>
      </c>
    </row>
    <row r="985" s="14" customFormat="1">
      <c r="A985" s="14"/>
      <c r="B985" s="230"/>
      <c r="C985" s="231"/>
      <c r="D985" s="221" t="s">
        <v>146</v>
      </c>
      <c r="E985" s="231"/>
      <c r="F985" s="233" t="s">
        <v>1442</v>
      </c>
      <c r="G985" s="231"/>
      <c r="H985" s="234">
        <v>55.140999999999998</v>
      </c>
      <c r="I985" s="235"/>
      <c r="J985" s="231"/>
      <c r="K985" s="231"/>
      <c r="L985" s="236"/>
      <c r="M985" s="237"/>
      <c r="N985" s="238"/>
      <c r="O985" s="238"/>
      <c r="P985" s="238"/>
      <c r="Q985" s="238"/>
      <c r="R985" s="238"/>
      <c r="S985" s="238"/>
      <c r="T985" s="23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40" t="s">
        <v>146</v>
      </c>
      <c r="AU985" s="240" t="s">
        <v>82</v>
      </c>
      <c r="AV985" s="14" t="s">
        <v>82</v>
      </c>
      <c r="AW985" s="14" t="s">
        <v>4</v>
      </c>
      <c r="AX985" s="14" t="s">
        <v>80</v>
      </c>
      <c r="AY985" s="240" t="s">
        <v>136</v>
      </c>
    </row>
    <row r="986" s="2" customFormat="1" ht="24.15" customHeight="1">
      <c r="A986" s="40"/>
      <c r="B986" s="41"/>
      <c r="C986" s="206" t="s">
        <v>1443</v>
      </c>
      <c r="D986" s="206" t="s">
        <v>139</v>
      </c>
      <c r="E986" s="207" t="s">
        <v>1444</v>
      </c>
      <c r="F986" s="208" t="s">
        <v>1445</v>
      </c>
      <c r="G986" s="209" t="s">
        <v>164</v>
      </c>
      <c r="H986" s="210">
        <v>304</v>
      </c>
      <c r="I986" s="211"/>
      <c r="J986" s="212">
        <f>ROUND(I986*H986,2)</f>
        <v>0</v>
      </c>
      <c r="K986" s="208" t="s">
        <v>336</v>
      </c>
      <c r="L986" s="46"/>
      <c r="M986" s="213" t="s">
        <v>19</v>
      </c>
      <c r="N986" s="214" t="s">
        <v>43</v>
      </c>
      <c r="O986" s="86"/>
      <c r="P986" s="215">
        <f>O986*H986</f>
        <v>0</v>
      </c>
      <c r="Q986" s="215">
        <v>0</v>
      </c>
      <c r="R986" s="215">
        <f>Q986*H986</f>
        <v>0</v>
      </c>
      <c r="S986" s="215">
        <v>0</v>
      </c>
      <c r="T986" s="216">
        <f>S986*H986</f>
        <v>0</v>
      </c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R986" s="217" t="s">
        <v>234</v>
      </c>
      <c r="AT986" s="217" t="s">
        <v>139</v>
      </c>
      <c r="AU986" s="217" t="s">
        <v>82</v>
      </c>
      <c r="AY986" s="19" t="s">
        <v>136</v>
      </c>
      <c r="BE986" s="218">
        <f>IF(N986="základní",J986,0)</f>
        <v>0</v>
      </c>
      <c r="BF986" s="218">
        <f>IF(N986="snížená",J986,0)</f>
        <v>0</v>
      </c>
      <c r="BG986" s="218">
        <f>IF(N986="zákl. přenesená",J986,0)</f>
        <v>0</v>
      </c>
      <c r="BH986" s="218">
        <f>IF(N986="sníž. přenesená",J986,0)</f>
        <v>0</v>
      </c>
      <c r="BI986" s="218">
        <f>IF(N986="nulová",J986,0)</f>
        <v>0</v>
      </c>
      <c r="BJ986" s="19" t="s">
        <v>80</v>
      </c>
      <c r="BK986" s="218">
        <f>ROUND(I986*H986,2)</f>
        <v>0</v>
      </c>
      <c r="BL986" s="19" t="s">
        <v>234</v>
      </c>
      <c r="BM986" s="217" t="s">
        <v>1446</v>
      </c>
    </row>
    <row r="987" s="13" customFormat="1">
      <c r="A987" s="13"/>
      <c r="B987" s="219"/>
      <c r="C987" s="220"/>
      <c r="D987" s="221" t="s">
        <v>146</v>
      </c>
      <c r="E987" s="222" t="s">
        <v>19</v>
      </c>
      <c r="F987" s="223" t="s">
        <v>1447</v>
      </c>
      <c r="G987" s="220"/>
      <c r="H987" s="222" t="s">
        <v>19</v>
      </c>
      <c r="I987" s="224"/>
      <c r="J987" s="220"/>
      <c r="K987" s="220"/>
      <c r="L987" s="225"/>
      <c r="M987" s="226"/>
      <c r="N987" s="227"/>
      <c r="O987" s="227"/>
      <c r="P987" s="227"/>
      <c r="Q987" s="227"/>
      <c r="R987" s="227"/>
      <c r="S987" s="227"/>
      <c r="T987" s="22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29" t="s">
        <v>146</v>
      </c>
      <c r="AU987" s="229" t="s">
        <v>82</v>
      </c>
      <c r="AV987" s="13" t="s">
        <v>80</v>
      </c>
      <c r="AW987" s="13" t="s">
        <v>33</v>
      </c>
      <c r="AX987" s="13" t="s">
        <v>72</v>
      </c>
      <c r="AY987" s="229" t="s">
        <v>136</v>
      </c>
    </row>
    <row r="988" s="14" customFormat="1">
      <c r="A988" s="14"/>
      <c r="B988" s="230"/>
      <c r="C988" s="231"/>
      <c r="D988" s="221" t="s">
        <v>146</v>
      </c>
      <c r="E988" s="232" t="s">
        <v>19</v>
      </c>
      <c r="F988" s="233" t="s">
        <v>1448</v>
      </c>
      <c r="G988" s="231"/>
      <c r="H988" s="234">
        <v>304</v>
      </c>
      <c r="I988" s="235"/>
      <c r="J988" s="231"/>
      <c r="K988" s="231"/>
      <c r="L988" s="236"/>
      <c r="M988" s="237"/>
      <c r="N988" s="238"/>
      <c r="O988" s="238"/>
      <c r="P988" s="238"/>
      <c r="Q988" s="238"/>
      <c r="R988" s="238"/>
      <c r="S988" s="238"/>
      <c r="T988" s="23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40" t="s">
        <v>146</v>
      </c>
      <c r="AU988" s="240" t="s">
        <v>82</v>
      </c>
      <c r="AV988" s="14" t="s">
        <v>82</v>
      </c>
      <c r="AW988" s="14" t="s">
        <v>33</v>
      </c>
      <c r="AX988" s="14" t="s">
        <v>80</v>
      </c>
      <c r="AY988" s="240" t="s">
        <v>136</v>
      </c>
    </row>
    <row r="989" s="2" customFormat="1" ht="24.15" customHeight="1">
      <c r="A989" s="40"/>
      <c r="B989" s="41"/>
      <c r="C989" s="263" t="s">
        <v>1449</v>
      </c>
      <c r="D989" s="263" t="s">
        <v>378</v>
      </c>
      <c r="E989" s="264" t="s">
        <v>1450</v>
      </c>
      <c r="F989" s="265" t="s">
        <v>1451</v>
      </c>
      <c r="G989" s="266" t="s">
        <v>164</v>
      </c>
      <c r="H989" s="267">
        <v>159.59999999999999</v>
      </c>
      <c r="I989" s="268"/>
      <c r="J989" s="269">
        <f>ROUND(I989*H989,2)</f>
        <v>0</v>
      </c>
      <c r="K989" s="265" t="s">
        <v>336</v>
      </c>
      <c r="L989" s="270"/>
      <c r="M989" s="271" t="s">
        <v>19</v>
      </c>
      <c r="N989" s="272" t="s">
        <v>43</v>
      </c>
      <c r="O989" s="86"/>
      <c r="P989" s="215">
        <f>O989*H989</f>
        <v>0</v>
      </c>
      <c r="Q989" s="215">
        <v>0.0018</v>
      </c>
      <c r="R989" s="215">
        <f>Q989*H989</f>
        <v>0.28727999999999998</v>
      </c>
      <c r="S989" s="215">
        <v>0</v>
      </c>
      <c r="T989" s="216">
        <f>S989*H989</f>
        <v>0</v>
      </c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R989" s="217" t="s">
        <v>398</v>
      </c>
      <c r="AT989" s="217" t="s">
        <v>378</v>
      </c>
      <c r="AU989" s="217" t="s">
        <v>82</v>
      </c>
      <c r="AY989" s="19" t="s">
        <v>136</v>
      </c>
      <c r="BE989" s="218">
        <f>IF(N989="základní",J989,0)</f>
        <v>0</v>
      </c>
      <c r="BF989" s="218">
        <f>IF(N989="snížená",J989,0)</f>
        <v>0</v>
      </c>
      <c r="BG989" s="218">
        <f>IF(N989="zákl. přenesená",J989,0)</f>
        <v>0</v>
      </c>
      <c r="BH989" s="218">
        <f>IF(N989="sníž. přenesená",J989,0)</f>
        <v>0</v>
      </c>
      <c r="BI989" s="218">
        <f>IF(N989="nulová",J989,0)</f>
        <v>0</v>
      </c>
      <c r="BJ989" s="19" t="s">
        <v>80</v>
      </c>
      <c r="BK989" s="218">
        <f>ROUND(I989*H989,2)</f>
        <v>0</v>
      </c>
      <c r="BL989" s="19" t="s">
        <v>234</v>
      </c>
      <c r="BM989" s="217" t="s">
        <v>1452</v>
      </c>
    </row>
    <row r="990" s="13" customFormat="1">
      <c r="A990" s="13"/>
      <c r="B990" s="219"/>
      <c r="C990" s="220"/>
      <c r="D990" s="221" t="s">
        <v>146</v>
      </c>
      <c r="E990" s="222" t="s">
        <v>19</v>
      </c>
      <c r="F990" s="223" t="s">
        <v>1453</v>
      </c>
      <c r="G990" s="220"/>
      <c r="H990" s="222" t="s">
        <v>19</v>
      </c>
      <c r="I990" s="224"/>
      <c r="J990" s="220"/>
      <c r="K990" s="220"/>
      <c r="L990" s="225"/>
      <c r="M990" s="226"/>
      <c r="N990" s="227"/>
      <c r="O990" s="227"/>
      <c r="P990" s="227"/>
      <c r="Q990" s="227"/>
      <c r="R990" s="227"/>
      <c r="S990" s="227"/>
      <c r="T990" s="22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29" t="s">
        <v>146</v>
      </c>
      <c r="AU990" s="229" t="s">
        <v>82</v>
      </c>
      <c r="AV990" s="13" t="s">
        <v>80</v>
      </c>
      <c r="AW990" s="13" t="s">
        <v>33</v>
      </c>
      <c r="AX990" s="13" t="s">
        <v>72</v>
      </c>
      <c r="AY990" s="229" t="s">
        <v>136</v>
      </c>
    </row>
    <row r="991" s="14" customFormat="1">
      <c r="A991" s="14"/>
      <c r="B991" s="230"/>
      <c r="C991" s="231"/>
      <c r="D991" s="221" t="s">
        <v>146</v>
      </c>
      <c r="E991" s="232" t="s">
        <v>19</v>
      </c>
      <c r="F991" s="233" t="s">
        <v>1454</v>
      </c>
      <c r="G991" s="231"/>
      <c r="H991" s="234">
        <v>152</v>
      </c>
      <c r="I991" s="235"/>
      <c r="J991" s="231"/>
      <c r="K991" s="231"/>
      <c r="L991" s="236"/>
      <c r="M991" s="237"/>
      <c r="N991" s="238"/>
      <c r="O991" s="238"/>
      <c r="P991" s="238"/>
      <c r="Q991" s="238"/>
      <c r="R991" s="238"/>
      <c r="S991" s="238"/>
      <c r="T991" s="23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0" t="s">
        <v>146</v>
      </c>
      <c r="AU991" s="240" t="s">
        <v>82</v>
      </c>
      <c r="AV991" s="14" t="s">
        <v>82</v>
      </c>
      <c r="AW991" s="14" t="s">
        <v>33</v>
      </c>
      <c r="AX991" s="14" t="s">
        <v>80</v>
      </c>
      <c r="AY991" s="240" t="s">
        <v>136</v>
      </c>
    </row>
    <row r="992" s="14" customFormat="1">
      <c r="A992" s="14"/>
      <c r="B992" s="230"/>
      <c r="C992" s="231"/>
      <c r="D992" s="221" t="s">
        <v>146</v>
      </c>
      <c r="E992" s="231"/>
      <c r="F992" s="233" t="s">
        <v>1455</v>
      </c>
      <c r="G992" s="231"/>
      <c r="H992" s="234">
        <v>159.59999999999999</v>
      </c>
      <c r="I992" s="235"/>
      <c r="J992" s="231"/>
      <c r="K992" s="231"/>
      <c r="L992" s="236"/>
      <c r="M992" s="237"/>
      <c r="N992" s="238"/>
      <c r="O992" s="238"/>
      <c r="P992" s="238"/>
      <c r="Q992" s="238"/>
      <c r="R992" s="238"/>
      <c r="S992" s="238"/>
      <c r="T992" s="239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40" t="s">
        <v>146</v>
      </c>
      <c r="AU992" s="240" t="s">
        <v>82</v>
      </c>
      <c r="AV992" s="14" t="s">
        <v>82</v>
      </c>
      <c r="AW992" s="14" t="s">
        <v>4</v>
      </c>
      <c r="AX992" s="14" t="s">
        <v>80</v>
      </c>
      <c r="AY992" s="240" t="s">
        <v>136</v>
      </c>
    </row>
    <row r="993" s="2" customFormat="1" ht="24.15" customHeight="1">
      <c r="A993" s="40"/>
      <c r="B993" s="41"/>
      <c r="C993" s="263" t="s">
        <v>1456</v>
      </c>
      <c r="D993" s="263" t="s">
        <v>378</v>
      </c>
      <c r="E993" s="264" t="s">
        <v>1457</v>
      </c>
      <c r="F993" s="265" t="s">
        <v>1458</v>
      </c>
      <c r="G993" s="266" t="s">
        <v>164</v>
      </c>
      <c r="H993" s="267">
        <v>159.59999999999999</v>
      </c>
      <c r="I993" s="268"/>
      <c r="J993" s="269">
        <f>ROUND(I993*H993,2)</f>
        <v>0</v>
      </c>
      <c r="K993" s="265" t="s">
        <v>336</v>
      </c>
      <c r="L993" s="270"/>
      <c r="M993" s="271" t="s">
        <v>19</v>
      </c>
      <c r="N993" s="272" t="s">
        <v>43</v>
      </c>
      <c r="O993" s="86"/>
      <c r="P993" s="215">
        <f>O993*H993</f>
        <v>0</v>
      </c>
      <c r="Q993" s="215">
        <v>0.0018</v>
      </c>
      <c r="R993" s="215">
        <f>Q993*H993</f>
        <v>0.28727999999999998</v>
      </c>
      <c r="S993" s="215">
        <v>0</v>
      </c>
      <c r="T993" s="216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17" t="s">
        <v>398</v>
      </c>
      <c r="AT993" s="217" t="s">
        <v>378</v>
      </c>
      <c r="AU993" s="217" t="s">
        <v>82</v>
      </c>
      <c r="AY993" s="19" t="s">
        <v>136</v>
      </c>
      <c r="BE993" s="218">
        <f>IF(N993="základní",J993,0)</f>
        <v>0</v>
      </c>
      <c r="BF993" s="218">
        <f>IF(N993="snížená",J993,0)</f>
        <v>0</v>
      </c>
      <c r="BG993" s="218">
        <f>IF(N993="zákl. přenesená",J993,0)</f>
        <v>0</v>
      </c>
      <c r="BH993" s="218">
        <f>IF(N993="sníž. přenesená",J993,0)</f>
        <v>0</v>
      </c>
      <c r="BI993" s="218">
        <f>IF(N993="nulová",J993,0)</f>
        <v>0</v>
      </c>
      <c r="BJ993" s="19" t="s">
        <v>80</v>
      </c>
      <c r="BK993" s="218">
        <f>ROUND(I993*H993,2)</f>
        <v>0</v>
      </c>
      <c r="BL993" s="19" t="s">
        <v>234</v>
      </c>
      <c r="BM993" s="217" t="s">
        <v>1459</v>
      </c>
    </row>
    <row r="994" s="13" customFormat="1">
      <c r="A994" s="13"/>
      <c r="B994" s="219"/>
      <c r="C994" s="220"/>
      <c r="D994" s="221" t="s">
        <v>146</v>
      </c>
      <c r="E994" s="222" t="s">
        <v>19</v>
      </c>
      <c r="F994" s="223" t="s">
        <v>1460</v>
      </c>
      <c r="G994" s="220"/>
      <c r="H994" s="222" t="s">
        <v>19</v>
      </c>
      <c r="I994" s="224"/>
      <c r="J994" s="220"/>
      <c r="K994" s="220"/>
      <c r="L994" s="225"/>
      <c r="M994" s="226"/>
      <c r="N994" s="227"/>
      <c r="O994" s="227"/>
      <c r="P994" s="227"/>
      <c r="Q994" s="227"/>
      <c r="R994" s="227"/>
      <c r="S994" s="227"/>
      <c r="T994" s="22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29" t="s">
        <v>146</v>
      </c>
      <c r="AU994" s="229" t="s">
        <v>82</v>
      </c>
      <c r="AV994" s="13" t="s">
        <v>80</v>
      </c>
      <c r="AW994" s="13" t="s">
        <v>33</v>
      </c>
      <c r="AX994" s="13" t="s">
        <v>72</v>
      </c>
      <c r="AY994" s="229" t="s">
        <v>136</v>
      </c>
    </row>
    <row r="995" s="14" customFormat="1">
      <c r="A995" s="14"/>
      <c r="B995" s="230"/>
      <c r="C995" s="231"/>
      <c r="D995" s="221" t="s">
        <v>146</v>
      </c>
      <c r="E995" s="232" t="s">
        <v>19</v>
      </c>
      <c r="F995" s="233" t="s">
        <v>1454</v>
      </c>
      <c r="G995" s="231"/>
      <c r="H995" s="234">
        <v>152</v>
      </c>
      <c r="I995" s="235"/>
      <c r="J995" s="231"/>
      <c r="K995" s="231"/>
      <c r="L995" s="236"/>
      <c r="M995" s="237"/>
      <c r="N995" s="238"/>
      <c r="O995" s="238"/>
      <c r="P995" s="238"/>
      <c r="Q995" s="238"/>
      <c r="R995" s="238"/>
      <c r="S995" s="238"/>
      <c r="T995" s="23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40" t="s">
        <v>146</v>
      </c>
      <c r="AU995" s="240" t="s">
        <v>82</v>
      </c>
      <c r="AV995" s="14" t="s">
        <v>82</v>
      </c>
      <c r="AW995" s="14" t="s">
        <v>33</v>
      </c>
      <c r="AX995" s="14" t="s">
        <v>80</v>
      </c>
      <c r="AY995" s="240" t="s">
        <v>136</v>
      </c>
    </row>
    <row r="996" s="14" customFormat="1">
      <c r="A996" s="14"/>
      <c r="B996" s="230"/>
      <c r="C996" s="231"/>
      <c r="D996" s="221" t="s">
        <v>146</v>
      </c>
      <c r="E996" s="231"/>
      <c r="F996" s="233" t="s">
        <v>1455</v>
      </c>
      <c r="G996" s="231"/>
      <c r="H996" s="234">
        <v>159.59999999999999</v>
      </c>
      <c r="I996" s="235"/>
      <c r="J996" s="231"/>
      <c r="K996" s="231"/>
      <c r="L996" s="236"/>
      <c r="M996" s="237"/>
      <c r="N996" s="238"/>
      <c r="O996" s="238"/>
      <c r="P996" s="238"/>
      <c r="Q996" s="238"/>
      <c r="R996" s="238"/>
      <c r="S996" s="238"/>
      <c r="T996" s="23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0" t="s">
        <v>146</v>
      </c>
      <c r="AU996" s="240" t="s">
        <v>82</v>
      </c>
      <c r="AV996" s="14" t="s">
        <v>82</v>
      </c>
      <c r="AW996" s="14" t="s">
        <v>4</v>
      </c>
      <c r="AX996" s="14" t="s">
        <v>80</v>
      </c>
      <c r="AY996" s="240" t="s">
        <v>136</v>
      </c>
    </row>
    <row r="997" s="2" customFormat="1" ht="49.05" customHeight="1">
      <c r="A997" s="40"/>
      <c r="B997" s="41"/>
      <c r="C997" s="206" t="s">
        <v>1461</v>
      </c>
      <c r="D997" s="206" t="s">
        <v>139</v>
      </c>
      <c r="E997" s="207" t="s">
        <v>1462</v>
      </c>
      <c r="F997" s="208" t="s">
        <v>1463</v>
      </c>
      <c r="G997" s="209" t="s">
        <v>142</v>
      </c>
      <c r="H997" s="210">
        <v>9.4480000000000004</v>
      </c>
      <c r="I997" s="211"/>
      <c r="J997" s="212">
        <f>ROUND(I997*H997,2)</f>
        <v>0</v>
      </c>
      <c r="K997" s="208" t="s">
        <v>143</v>
      </c>
      <c r="L997" s="46"/>
      <c r="M997" s="213" t="s">
        <v>19</v>
      </c>
      <c r="N997" s="214" t="s">
        <v>43</v>
      </c>
      <c r="O997" s="86"/>
      <c r="P997" s="215">
        <f>O997*H997</f>
        <v>0</v>
      </c>
      <c r="Q997" s="215">
        <v>0</v>
      </c>
      <c r="R997" s="215">
        <f>Q997*H997</f>
        <v>0</v>
      </c>
      <c r="S997" s="215">
        <v>0</v>
      </c>
      <c r="T997" s="216">
        <f>S997*H997</f>
        <v>0</v>
      </c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R997" s="217" t="s">
        <v>234</v>
      </c>
      <c r="AT997" s="217" t="s">
        <v>139</v>
      </c>
      <c r="AU997" s="217" t="s">
        <v>82</v>
      </c>
      <c r="AY997" s="19" t="s">
        <v>136</v>
      </c>
      <c r="BE997" s="218">
        <f>IF(N997="základní",J997,0)</f>
        <v>0</v>
      </c>
      <c r="BF997" s="218">
        <f>IF(N997="snížená",J997,0)</f>
        <v>0</v>
      </c>
      <c r="BG997" s="218">
        <f>IF(N997="zákl. přenesená",J997,0)</f>
        <v>0</v>
      </c>
      <c r="BH997" s="218">
        <f>IF(N997="sníž. přenesená",J997,0)</f>
        <v>0</v>
      </c>
      <c r="BI997" s="218">
        <f>IF(N997="nulová",J997,0)</f>
        <v>0</v>
      </c>
      <c r="BJ997" s="19" t="s">
        <v>80</v>
      </c>
      <c r="BK997" s="218">
        <f>ROUND(I997*H997,2)</f>
        <v>0</v>
      </c>
      <c r="BL997" s="19" t="s">
        <v>234</v>
      </c>
      <c r="BM997" s="217" t="s">
        <v>1464</v>
      </c>
    </row>
    <row r="998" s="12" customFormat="1" ht="22.8" customHeight="1">
      <c r="A998" s="12"/>
      <c r="B998" s="190"/>
      <c r="C998" s="191"/>
      <c r="D998" s="192" t="s">
        <v>71</v>
      </c>
      <c r="E998" s="204" t="s">
        <v>1465</v>
      </c>
      <c r="F998" s="204" t="s">
        <v>1466</v>
      </c>
      <c r="G998" s="191"/>
      <c r="H998" s="191"/>
      <c r="I998" s="194"/>
      <c r="J998" s="205">
        <f>BK998</f>
        <v>0</v>
      </c>
      <c r="K998" s="191"/>
      <c r="L998" s="196"/>
      <c r="M998" s="197"/>
      <c r="N998" s="198"/>
      <c r="O998" s="198"/>
      <c r="P998" s="199">
        <f>SUM(P999:P1028)</f>
        <v>0</v>
      </c>
      <c r="Q998" s="198"/>
      <c r="R998" s="199">
        <f>SUM(R999:R1028)</f>
        <v>6.1025636999999993</v>
      </c>
      <c r="S998" s="198"/>
      <c r="T998" s="200">
        <f>SUM(T999:T1028)</f>
        <v>0</v>
      </c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R998" s="201" t="s">
        <v>82</v>
      </c>
      <c r="AT998" s="202" t="s">
        <v>71</v>
      </c>
      <c r="AU998" s="202" t="s">
        <v>80</v>
      </c>
      <c r="AY998" s="201" t="s">
        <v>136</v>
      </c>
      <c r="BK998" s="203">
        <f>SUM(BK999:BK1028)</f>
        <v>0</v>
      </c>
    </row>
    <row r="999" s="2" customFormat="1" ht="37.8" customHeight="1">
      <c r="A999" s="40"/>
      <c r="B999" s="41"/>
      <c r="C999" s="206" t="s">
        <v>1467</v>
      </c>
      <c r="D999" s="206" t="s">
        <v>139</v>
      </c>
      <c r="E999" s="207" t="s">
        <v>1468</v>
      </c>
      <c r="F999" s="208" t="s">
        <v>1469</v>
      </c>
      <c r="G999" s="209" t="s">
        <v>154</v>
      </c>
      <c r="H999" s="210">
        <v>374.59899999999999</v>
      </c>
      <c r="I999" s="211"/>
      <c r="J999" s="212">
        <f>ROUND(I999*H999,2)</f>
        <v>0</v>
      </c>
      <c r="K999" s="208" t="s">
        <v>143</v>
      </c>
      <c r="L999" s="46"/>
      <c r="M999" s="213" t="s">
        <v>19</v>
      </c>
      <c r="N999" s="214" t="s">
        <v>43</v>
      </c>
      <c r="O999" s="86"/>
      <c r="P999" s="215">
        <f>O999*H999</f>
        <v>0</v>
      </c>
      <c r="Q999" s="215">
        <v>0.0030000000000000001</v>
      </c>
      <c r="R999" s="215">
        <f>Q999*H999</f>
        <v>1.1237969999999999</v>
      </c>
      <c r="S999" s="215">
        <v>0</v>
      </c>
      <c r="T999" s="216">
        <f>S999*H999</f>
        <v>0</v>
      </c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R999" s="217" t="s">
        <v>234</v>
      </c>
      <c r="AT999" s="217" t="s">
        <v>139</v>
      </c>
      <c r="AU999" s="217" t="s">
        <v>82</v>
      </c>
      <c r="AY999" s="19" t="s">
        <v>136</v>
      </c>
      <c r="BE999" s="218">
        <f>IF(N999="základní",J999,0)</f>
        <v>0</v>
      </c>
      <c r="BF999" s="218">
        <f>IF(N999="snížená",J999,0)</f>
        <v>0</v>
      </c>
      <c r="BG999" s="218">
        <f>IF(N999="zákl. přenesená",J999,0)</f>
        <v>0</v>
      </c>
      <c r="BH999" s="218">
        <f>IF(N999="sníž. přenesená",J999,0)</f>
        <v>0</v>
      </c>
      <c r="BI999" s="218">
        <f>IF(N999="nulová",J999,0)</f>
        <v>0</v>
      </c>
      <c r="BJ999" s="19" t="s">
        <v>80</v>
      </c>
      <c r="BK999" s="218">
        <f>ROUND(I999*H999,2)</f>
        <v>0</v>
      </c>
      <c r="BL999" s="19" t="s">
        <v>234</v>
      </c>
      <c r="BM999" s="217" t="s">
        <v>1470</v>
      </c>
    </row>
    <row r="1000" s="13" customFormat="1">
      <c r="A1000" s="13"/>
      <c r="B1000" s="219"/>
      <c r="C1000" s="220"/>
      <c r="D1000" s="221" t="s">
        <v>146</v>
      </c>
      <c r="E1000" s="222" t="s">
        <v>19</v>
      </c>
      <c r="F1000" s="223" t="s">
        <v>1471</v>
      </c>
      <c r="G1000" s="220"/>
      <c r="H1000" s="222" t="s">
        <v>19</v>
      </c>
      <c r="I1000" s="224"/>
      <c r="J1000" s="220"/>
      <c r="K1000" s="220"/>
      <c r="L1000" s="225"/>
      <c r="M1000" s="226"/>
      <c r="N1000" s="227"/>
      <c r="O1000" s="227"/>
      <c r="P1000" s="227"/>
      <c r="Q1000" s="227"/>
      <c r="R1000" s="227"/>
      <c r="S1000" s="227"/>
      <c r="T1000" s="22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29" t="s">
        <v>146</v>
      </c>
      <c r="AU1000" s="229" t="s">
        <v>82</v>
      </c>
      <c r="AV1000" s="13" t="s">
        <v>80</v>
      </c>
      <c r="AW1000" s="13" t="s">
        <v>33</v>
      </c>
      <c r="AX1000" s="13" t="s">
        <v>72</v>
      </c>
      <c r="AY1000" s="229" t="s">
        <v>136</v>
      </c>
    </row>
    <row r="1001" s="14" customFormat="1">
      <c r="A1001" s="14"/>
      <c r="B1001" s="230"/>
      <c r="C1001" s="231"/>
      <c r="D1001" s="221" t="s">
        <v>146</v>
      </c>
      <c r="E1001" s="232" t="s">
        <v>19</v>
      </c>
      <c r="F1001" s="233" t="s">
        <v>288</v>
      </c>
      <c r="G1001" s="231"/>
      <c r="H1001" s="234">
        <v>125.27200000000001</v>
      </c>
      <c r="I1001" s="235"/>
      <c r="J1001" s="231"/>
      <c r="K1001" s="231"/>
      <c r="L1001" s="236"/>
      <c r="M1001" s="237"/>
      <c r="N1001" s="238"/>
      <c r="O1001" s="238"/>
      <c r="P1001" s="238"/>
      <c r="Q1001" s="238"/>
      <c r="R1001" s="238"/>
      <c r="S1001" s="238"/>
      <c r="T1001" s="23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0" t="s">
        <v>146</v>
      </c>
      <c r="AU1001" s="240" t="s">
        <v>82</v>
      </c>
      <c r="AV1001" s="14" t="s">
        <v>82</v>
      </c>
      <c r="AW1001" s="14" t="s">
        <v>33</v>
      </c>
      <c r="AX1001" s="14" t="s">
        <v>72</v>
      </c>
      <c r="AY1001" s="240" t="s">
        <v>136</v>
      </c>
    </row>
    <row r="1002" s="14" customFormat="1">
      <c r="A1002" s="14"/>
      <c r="B1002" s="230"/>
      <c r="C1002" s="231"/>
      <c r="D1002" s="221" t="s">
        <v>146</v>
      </c>
      <c r="E1002" s="232" t="s">
        <v>19</v>
      </c>
      <c r="F1002" s="233" t="s">
        <v>289</v>
      </c>
      <c r="G1002" s="231"/>
      <c r="H1002" s="234">
        <v>58.968000000000004</v>
      </c>
      <c r="I1002" s="235"/>
      <c r="J1002" s="231"/>
      <c r="K1002" s="231"/>
      <c r="L1002" s="236"/>
      <c r="M1002" s="237"/>
      <c r="N1002" s="238"/>
      <c r="O1002" s="238"/>
      <c r="P1002" s="238"/>
      <c r="Q1002" s="238"/>
      <c r="R1002" s="238"/>
      <c r="S1002" s="238"/>
      <c r="T1002" s="239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0" t="s">
        <v>146</v>
      </c>
      <c r="AU1002" s="240" t="s">
        <v>82</v>
      </c>
      <c r="AV1002" s="14" t="s">
        <v>82</v>
      </c>
      <c r="AW1002" s="14" t="s">
        <v>33</v>
      </c>
      <c r="AX1002" s="14" t="s">
        <v>72</v>
      </c>
      <c r="AY1002" s="240" t="s">
        <v>136</v>
      </c>
    </row>
    <row r="1003" s="14" customFormat="1">
      <c r="A1003" s="14"/>
      <c r="B1003" s="230"/>
      <c r="C1003" s="231"/>
      <c r="D1003" s="221" t="s">
        <v>146</v>
      </c>
      <c r="E1003" s="232" t="s">
        <v>19</v>
      </c>
      <c r="F1003" s="233" t="s">
        <v>290</v>
      </c>
      <c r="G1003" s="231"/>
      <c r="H1003" s="234">
        <v>58.408000000000001</v>
      </c>
      <c r="I1003" s="235"/>
      <c r="J1003" s="231"/>
      <c r="K1003" s="231"/>
      <c r="L1003" s="236"/>
      <c r="M1003" s="237"/>
      <c r="N1003" s="238"/>
      <c r="O1003" s="238"/>
      <c r="P1003" s="238"/>
      <c r="Q1003" s="238"/>
      <c r="R1003" s="238"/>
      <c r="S1003" s="238"/>
      <c r="T1003" s="23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40" t="s">
        <v>146</v>
      </c>
      <c r="AU1003" s="240" t="s">
        <v>82</v>
      </c>
      <c r="AV1003" s="14" t="s">
        <v>82</v>
      </c>
      <c r="AW1003" s="14" t="s">
        <v>33</v>
      </c>
      <c r="AX1003" s="14" t="s">
        <v>72</v>
      </c>
      <c r="AY1003" s="240" t="s">
        <v>136</v>
      </c>
    </row>
    <row r="1004" s="14" customFormat="1">
      <c r="A1004" s="14"/>
      <c r="B1004" s="230"/>
      <c r="C1004" s="231"/>
      <c r="D1004" s="221" t="s">
        <v>146</v>
      </c>
      <c r="E1004" s="232" t="s">
        <v>19</v>
      </c>
      <c r="F1004" s="233" t="s">
        <v>291</v>
      </c>
      <c r="G1004" s="231"/>
      <c r="H1004" s="234">
        <v>2.25</v>
      </c>
      <c r="I1004" s="235"/>
      <c r="J1004" s="231"/>
      <c r="K1004" s="231"/>
      <c r="L1004" s="236"/>
      <c r="M1004" s="237"/>
      <c r="N1004" s="238"/>
      <c r="O1004" s="238"/>
      <c r="P1004" s="238"/>
      <c r="Q1004" s="238"/>
      <c r="R1004" s="238"/>
      <c r="S1004" s="238"/>
      <c r="T1004" s="239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40" t="s">
        <v>146</v>
      </c>
      <c r="AU1004" s="240" t="s">
        <v>82</v>
      </c>
      <c r="AV1004" s="14" t="s">
        <v>82</v>
      </c>
      <c r="AW1004" s="14" t="s">
        <v>33</v>
      </c>
      <c r="AX1004" s="14" t="s">
        <v>72</v>
      </c>
      <c r="AY1004" s="240" t="s">
        <v>136</v>
      </c>
    </row>
    <row r="1005" s="14" customFormat="1">
      <c r="A1005" s="14"/>
      <c r="B1005" s="230"/>
      <c r="C1005" s="231"/>
      <c r="D1005" s="221" t="s">
        <v>146</v>
      </c>
      <c r="E1005" s="232" t="s">
        <v>19</v>
      </c>
      <c r="F1005" s="233" t="s">
        <v>292</v>
      </c>
      <c r="G1005" s="231"/>
      <c r="H1005" s="234">
        <v>7.7679999999999998</v>
      </c>
      <c r="I1005" s="235"/>
      <c r="J1005" s="231"/>
      <c r="K1005" s="231"/>
      <c r="L1005" s="236"/>
      <c r="M1005" s="237"/>
      <c r="N1005" s="238"/>
      <c r="O1005" s="238"/>
      <c r="P1005" s="238"/>
      <c r="Q1005" s="238"/>
      <c r="R1005" s="238"/>
      <c r="S1005" s="238"/>
      <c r="T1005" s="23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40" t="s">
        <v>146</v>
      </c>
      <c r="AU1005" s="240" t="s">
        <v>82</v>
      </c>
      <c r="AV1005" s="14" t="s">
        <v>82</v>
      </c>
      <c r="AW1005" s="14" t="s">
        <v>33</v>
      </c>
      <c r="AX1005" s="14" t="s">
        <v>72</v>
      </c>
      <c r="AY1005" s="240" t="s">
        <v>136</v>
      </c>
    </row>
    <row r="1006" s="14" customFormat="1">
      <c r="A1006" s="14"/>
      <c r="B1006" s="230"/>
      <c r="C1006" s="231"/>
      <c r="D1006" s="221" t="s">
        <v>146</v>
      </c>
      <c r="E1006" s="232" t="s">
        <v>19</v>
      </c>
      <c r="F1006" s="233" t="s">
        <v>293</v>
      </c>
      <c r="G1006" s="231"/>
      <c r="H1006" s="234">
        <v>9.6039999999999992</v>
      </c>
      <c r="I1006" s="235"/>
      <c r="J1006" s="231"/>
      <c r="K1006" s="231"/>
      <c r="L1006" s="236"/>
      <c r="M1006" s="237"/>
      <c r="N1006" s="238"/>
      <c r="O1006" s="238"/>
      <c r="P1006" s="238"/>
      <c r="Q1006" s="238"/>
      <c r="R1006" s="238"/>
      <c r="S1006" s="238"/>
      <c r="T1006" s="23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0" t="s">
        <v>146</v>
      </c>
      <c r="AU1006" s="240" t="s">
        <v>82</v>
      </c>
      <c r="AV1006" s="14" t="s">
        <v>82</v>
      </c>
      <c r="AW1006" s="14" t="s">
        <v>33</v>
      </c>
      <c r="AX1006" s="14" t="s">
        <v>72</v>
      </c>
      <c r="AY1006" s="240" t="s">
        <v>136</v>
      </c>
    </row>
    <row r="1007" s="14" customFormat="1">
      <c r="A1007" s="14"/>
      <c r="B1007" s="230"/>
      <c r="C1007" s="231"/>
      <c r="D1007" s="221" t="s">
        <v>146</v>
      </c>
      <c r="E1007" s="232" t="s">
        <v>19</v>
      </c>
      <c r="F1007" s="233" t="s">
        <v>294</v>
      </c>
      <c r="G1007" s="231"/>
      <c r="H1007" s="234">
        <v>21.16</v>
      </c>
      <c r="I1007" s="235"/>
      <c r="J1007" s="231"/>
      <c r="K1007" s="231"/>
      <c r="L1007" s="236"/>
      <c r="M1007" s="237"/>
      <c r="N1007" s="238"/>
      <c r="O1007" s="238"/>
      <c r="P1007" s="238"/>
      <c r="Q1007" s="238"/>
      <c r="R1007" s="238"/>
      <c r="S1007" s="238"/>
      <c r="T1007" s="23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0" t="s">
        <v>146</v>
      </c>
      <c r="AU1007" s="240" t="s">
        <v>82</v>
      </c>
      <c r="AV1007" s="14" t="s">
        <v>82</v>
      </c>
      <c r="AW1007" s="14" t="s">
        <v>33</v>
      </c>
      <c r="AX1007" s="14" t="s">
        <v>72</v>
      </c>
      <c r="AY1007" s="240" t="s">
        <v>136</v>
      </c>
    </row>
    <row r="1008" s="14" customFormat="1">
      <c r="A1008" s="14"/>
      <c r="B1008" s="230"/>
      <c r="C1008" s="231"/>
      <c r="D1008" s="221" t="s">
        <v>146</v>
      </c>
      <c r="E1008" s="232" t="s">
        <v>19</v>
      </c>
      <c r="F1008" s="233" t="s">
        <v>295</v>
      </c>
      <c r="G1008" s="231"/>
      <c r="H1008" s="234">
        <v>29.312999999999999</v>
      </c>
      <c r="I1008" s="235"/>
      <c r="J1008" s="231"/>
      <c r="K1008" s="231"/>
      <c r="L1008" s="236"/>
      <c r="M1008" s="237"/>
      <c r="N1008" s="238"/>
      <c r="O1008" s="238"/>
      <c r="P1008" s="238"/>
      <c r="Q1008" s="238"/>
      <c r="R1008" s="238"/>
      <c r="S1008" s="238"/>
      <c r="T1008" s="23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0" t="s">
        <v>146</v>
      </c>
      <c r="AU1008" s="240" t="s">
        <v>82</v>
      </c>
      <c r="AV1008" s="14" t="s">
        <v>82</v>
      </c>
      <c r="AW1008" s="14" t="s">
        <v>33</v>
      </c>
      <c r="AX1008" s="14" t="s">
        <v>72</v>
      </c>
      <c r="AY1008" s="240" t="s">
        <v>136</v>
      </c>
    </row>
    <row r="1009" s="14" customFormat="1">
      <c r="A1009" s="14"/>
      <c r="B1009" s="230"/>
      <c r="C1009" s="231"/>
      <c r="D1009" s="221" t="s">
        <v>146</v>
      </c>
      <c r="E1009" s="232" t="s">
        <v>19</v>
      </c>
      <c r="F1009" s="233" t="s">
        <v>296</v>
      </c>
      <c r="G1009" s="231"/>
      <c r="H1009" s="234">
        <v>18.263999999999999</v>
      </c>
      <c r="I1009" s="235"/>
      <c r="J1009" s="231"/>
      <c r="K1009" s="231"/>
      <c r="L1009" s="236"/>
      <c r="M1009" s="237"/>
      <c r="N1009" s="238"/>
      <c r="O1009" s="238"/>
      <c r="P1009" s="238"/>
      <c r="Q1009" s="238"/>
      <c r="R1009" s="238"/>
      <c r="S1009" s="238"/>
      <c r="T1009" s="23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0" t="s">
        <v>146</v>
      </c>
      <c r="AU1009" s="240" t="s">
        <v>82</v>
      </c>
      <c r="AV1009" s="14" t="s">
        <v>82</v>
      </c>
      <c r="AW1009" s="14" t="s">
        <v>33</v>
      </c>
      <c r="AX1009" s="14" t="s">
        <v>72</v>
      </c>
      <c r="AY1009" s="240" t="s">
        <v>136</v>
      </c>
    </row>
    <row r="1010" s="14" customFormat="1">
      <c r="A1010" s="14"/>
      <c r="B1010" s="230"/>
      <c r="C1010" s="231"/>
      <c r="D1010" s="221" t="s">
        <v>146</v>
      </c>
      <c r="E1010" s="232" t="s">
        <v>19</v>
      </c>
      <c r="F1010" s="233" t="s">
        <v>297</v>
      </c>
      <c r="G1010" s="231"/>
      <c r="H1010" s="234">
        <v>8.8399999999999999</v>
      </c>
      <c r="I1010" s="235"/>
      <c r="J1010" s="231"/>
      <c r="K1010" s="231"/>
      <c r="L1010" s="236"/>
      <c r="M1010" s="237"/>
      <c r="N1010" s="238"/>
      <c r="O1010" s="238"/>
      <c r="P1010" s="238"/>
      <c r="Q1010" s="238"/>
      <c r="R1010" s="238"/>
      <c r="S1010" s="238"/>
      <c r="T1010" s="23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0" t="s">
        <v>146</v>
      </c>
      <c r="AU1010" s="240" t="s">
        <v>82</v>
      </c>
      <c r="AV1010" s="14" t="s">
        <v>82</v>
      </c>
      <c r="AW1010" s="14" t="s">
        <v>33</v>
      </c>
      <c r="AX1010" s="14" t="s">
        <v>72</v>
      </c>
      <c r="AY1010" s="240" t="s">
        <v>136</v>
      </c>
    </row>
    <row r="1011" s="13" customFormat="1">
      <c r="A1011" s="13"/>
      <c r="B1011" s="219"/>
      <c r="C1011" s="220"/>
      <c r="D1011" s="221" t="s">
        <v>146</v>
      </c>
      <c r="E1011" s="222" t="s">
        <v>19</v>
      </c>
      <c r="F1011" s="223" t="s">
        <v>298</v>
      </c>
      <c r="G1011" s="220"/>
      <c r="H1011" s="222" t="s">
        <v>19</v>
      </c>
      <c r="I1011" s="224"/>
      <c r="J1011" s="220"/>
      <c r="K1011" s="220"/>
      <c r="L1011" s="225"/>
      <c r="M1011" s="226"/>
      <c r="N1011" s="227"/>
      <c r="O1011" s="227"/>
      <c r="P1011" s="227"/>
      <c r="Q1011" s="227"/>
      <c r="R1011" s="227"/>
      <c r="S1011" s="227"/>
      <c r="T1011" s="228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29" t="s">
        <v>146</v>
      </c>
      <c r="AU1011" s="229" t="s">
        <v>82</v>
      </c>
      <c r="AV1011" s="13" t="s">
        <v>80</v>
      </c>
      <c r="AW1011" s="13" t="s">
        <v>33</v>
      </c>
      <c r="AX1011" s="13" t="s">
        <v>72</v>
      </c>
      <c r="AY1011" s="229" t="s">
        <v>136</v>
      </c>
    </row>
    <row r="1012" s="14" customFormat="1">
      <c r="A1012" s="14"/>
      <c r="B1012" s="230"/>
      <c r="C1012" s="231"/>
      <c r="D1012" s="221" t="s">
        <v>146</v>
      </c>
      <c r="E1012" s="232" t="s">
        <v>19</v>
      </c>
      <c r="F1012" s="233" t="s">
        <v>299</v>
      </c>
      <c r="G1012" s="231"/>
      <c r="H1012" s="234">
        <v>29.808</v>
      </c>
      <c r="I1012" s="235"/>
      <c r="J1012" s="231"/>
      <c r="K1012" s="231"/>
      <c r="L1012" s="236"/>
      <c r="M1012" s="237"/>
      <c r="N1012" s="238"/>
      <c r="O1012" s="238"/>
      <c r="P1012" s="238"/>
      <c r="Q1012" s="238"/>
      <c r="R1012" s="238"/>
      <c r="S1012" s="238"/>
      <c r="T1012" s="239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40" t="s">
        <v>146</v>
      </c>
      <c r="AU1012" s="240" t="s">
        <v>82</v>
      </c>
      <c r="AV1012" s="14" t="s">
        <v>82</v>
      </c>
      <c r="AW1012" s="14" t="s">
        <v>33</v>
      </c>
      <c r="AX1012" s="14" t="s">
        <v>72</v>
      </c>
      <c r="AY1012" s="240" t="s">
        <v>136</v>
      </c>
    </row>
    <row r="1013" s="13" customFormat="1">
      <c r="A1013" s="13"/>
      <c r="B1013" s="219"/>
      <c r="C1013" s="220"/>
      <c r="D1013" s="221" t="s">
        <v>146</v>
      </c>
      <c r="E1013" s="222" t="s">
        <v>19</v>
      </c>
      <c r="F1013" s="223" t="s">
        <v>300</v>
      </c>
      <c r="G1013" s="220"/>
      <c r="H1013" s="222" t="s">
        <v>19</v>
      </c>
      <c r="I1013" s="224"/>
      <c r="J1013" s="220"/>
      <c r="K1013" s="220"/>
      <c r="L1013" s="225"/>
      <c r="M1013" s="226"/>
      <c r="N1013" s="227"/>
      <c r="O1013" s="227"/>
      <c r="P1013" s="227"/>
      <c r="Q1013" s="227"/>
      <c r="R1013" s="227"/>
      <c r="S1013" s="227"/>
      <c r="T1013" s="228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29" t="s">
        <v>146</v>
      </c>
      <c r="AU1013" s="229" t="s">
        <v>82</v>
      </c>
      <c r="AV1013" s="13" t="s">
        <v>80</v>
      </c>
      <c r="AW1013" s="13" t="s">
        <v>33</v>
      </c>
      <c r="AX1013" s="13" t="s">
        <v>72</v>
      </c>
      <c r="AY1013" s="229" t="s">
        <v>136</v>
      </c>
    </row>
    <row r="1014" s="14" customFormat="1">
      <c r="A1014" s="14"/>
      <c r="B1014" s="230"/>
      <c r="C1014" s="231"/>
      <c r="D1014" s="221" t="s">
        <v>146</v>
      </c>
      <c r="E1014" s="232" t="s">
        <v>19</v>
      </c>
      <c r="F1014" s="233" t="s">
        <v>301</v>
      </c>
      <c r="G1014" s="231"/>
      <c r="H1014" s="234">
        <v>2.3519999999999999</v>
      </c>
      <c r="I1014" s="235"/>
      <c r="J1014" s="231"/>
      <c r="K1014" s="231"/>
      <c r="L1014" s="236"/>
      <c r="M1014" s="237"/>
      <c r="N1014" s="238"/>
      <c r="O1014" s="238"/>
      <c r="P1014" s="238"/>
      <c r="Q1014" s="238"/>
      <c r="R1014" s="238"/>
      <c r="S1014" s="238"/>
      <c r="T1014" s="239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0" t="s">
        <v>146</v>
      </c>
      <c r="AU1014" s="240" t="s">
        <v>82</v>
      </c>
      <c r="AV1014" s="14" t="s">
        <v>82</v>
      </c>
      <c r="AW1014" s="14" t="s">
        <v>33</v>
      </c>
      <c r="AX1014" s="14" t="s">
        <v>72</v>
      </c>
      <c r="AY1014" s="240" t="s">
        <v>136</v>
      </c>
    </row>
    <row r="1015" s="14" customFormat="1">
      <c r="A1015" s="14"/>
      <c r="B1015" s="230"/>
      <c r="C1015" s="231"/>
      <c r="D1015" s="221" t="s">
        <v>146</v>
      </c>
      <c r="E1015" s="232" t="s">
        <v>19</v>
      </c>
      <c r="F1015" s="233" t="s">
        <v>302</v>
      </c>
      <c r="G1015" s="231"/>
      <c r="H1015" s="234">
        <v>2.5920000000000001</v>
      </c>
      <c r="I1015" s="235"/>
      <c r="J1015" s="231"/>
      <c r="K1015" s="231"/>
      <c r="L1015" s="236"/>
      <c r="M1015" s="237"/>
      <c r="N1015" s="238"/>
      <c r="O1015" s="238"/>
      <c r="P1015" s="238"/>
      <c r="Q1015" s="238"/>
      <c r="R1015" s="238"/>
      <c r="S1015" s="238"/>
      <c r="T1015" s="23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40" t="s">
        <v>146</v>
      </c>
      <c r="AU1015" s="240" t="s">
        <v>82</v>
      </c>
      <c r="AV1015" s="14" t="s">
        <v>82</v>
      </c>
      <c r="AW1015" s="14" t="s">
        <v>33</v>
      </c>
      <c r="AX1015" s="14" t="s">
        <v>72</v>
      </c>
      <c r="AY1015" s="240" t="s">
        <v>136</v>
      </c>
    </row>
    <row r="1016" s="15" customFormat="1">
      <c r="A1016" s="15"/>
      <c r="B1016" s="241"/>
      <c r="C1016" s="242"/>
      <c r="D1016" s="221" t="s">
        <v>146</v>
      </c>
      <c r="E1016" s="243" t="s">
        <v>19</v>
      </c>
      <c r="F1016" s="244" t="s">
        <v>151</v>
      </c>
      <c r="G1016" s="242"/>
      <c r="H1016" s="245">
        <v>374.59899999999999</v>
      </c>
      <c r="I1016" s="246"/>
      <c r="J1016" s="242"/>
      <c r="K1016" s="242"/>
      <c r="L1016" s="247"/>
      <c r="M1016" s="248"/>
      <c r="N1016" s="249"/>
      <c r="O1016" s="249"/>
      <c r="P1016" s="249"/>
      <c r="Q1016" s="249"/>
      <c r="R1016" s="249"/>
      <c r="S1016" s="249"/>
      <c r="T1016" s="250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51" t="s">
        <v>146</v>
      </c>
      <c r="AU1016" s="251" t="s">
        <v>82</v>
      </c>
      <c r="AV1016" s="15" t="s">
        <v>144</v>
      </c>
      <c r="AW1016" s="15" t="s">
        <v>33</v>
      </c>
      <c r="AX1016" s="15" t="s">
        <v>80</v>
      </c>
      <c r="AY1016" s="251" t="s">
        <v>136</v>
      </c>
    </row>
    <row r="1017" s="2" customFormat="1" ht="14.4" customHeight="1">
      <c r="A1017" s="40"/>
      <c r="B1017" s="41"/>
      <c r="C1017" s="263" t="s">
        <v>1472</v>
      </c>
      <c r="D1017" s="263" t="s">
        <v>378</v>
      </c>
      <c r="E1017" s="264" t="s">
        <v>1473</v>
      </c>
      <c r="F1017" s="265" t="s">
        <v>1474</v>
      </c>
      <c r="G1017" s="266" t="s">
        <v>154</v>
      </c>
      <c r="H1017" s="267">
        <v>379.26999999999998</v>
      </c>
      <c r="I1017" s="268"/>
      <c r="J1017" s="269">
        <f>ROUND(I1017*H1017,2)</f>
        <v>0</v>
      </c>
      <c r="K1017" s="265" t="s">
        <v>336</v>
      </c>
      <c r="L1017" s="270"/>
      <c r="M1017" s="271" t="s">
        <v>19</v>
      </c>
      <c r="N1017" s="272" t="s">
        <v>43</v>
      </c>
      <c r="O1017" s="86"/>
      <c r="P1017" s="215">
        <f>O1017*H1017</f>
        <v>0</v>
      </c>
      <c r="Q1017" s="215">
        <v>0.0118</v>
      </c>
      <c r="R1017" s="215">
        <f>Q1017*H1017</f>
        <v>4.4753859999999994</v>
      </c>
      <c r="S1017" s="215">
        <v>0</v>
      </c>
      <c r="T1017" s="216">
        <f>S1017*H1017</f>
        <v>0</v>
      </c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R1017" s="217" t="s">
        <v>398</v>
      </c>
      <c r="AT1017" s="217" t="s">
        <v>378</v>
      </c>
      <c r="AU1017" s="217" t="s">
        <v>82</v>
      </c>
      <c r="AY1017" s="19" t="s">
        <v>136</v>
      </c>
      <c r="BE1017" s="218">
        <f>IF(N1017="základní",J1017,0)</f>
        <v>0</v>
      </c>
      <c r="BF1017" s="218">
        <f>IF(N1017="snížená",J1017,0)</f>
        <v>0</v>
      </c>
      <c r="BG1017" s="218">
        <f>IF(N1017="zákl. přenesená",J1017,0)</f>
        <v>0</v>
      </c>
      <c r="BH1017" s="218">
        <f>IF(N1017="sníž. přenesená",J1017,0)</f>
        <v>0</v>
      </c>
      <c r="BI1017" s="218">
        <f>IF(N1017="nulová",J1017,0)</f>
        <v>0</v>
      </c>
      <c r="BJ1017" s="19" t="s">
        <v>80</v>
      </c>
      <c r="BK1017" s="218">
        <f>ROUND(I1017*H1017,2)</f>
        <v>0</v>
      </c>
      <c r="BL1017" s="19" t="s">
        <v>234</v>
      </c>
      <c r="BM1017" s="217" t="s">
        <v>1475</v>
      </c>
    </row>
    <row r="1018" s="14" customFormat="1">
      <c r="A1018" s="14"/>
      <c r="B1018" s="230"/>
      <c r="C1018" s="231"/>
      <c r="D1018" s="221" t="s">
        <v>146</v>
      </c>
      <c r="E1018" s="232" t="s">
        <v>19</v>
      </c>
      <c r="F1018" s="233" t="s">
        <v>1476</v>
      </c>
      <c r="G1018" s="231"/>
      <c r="H1018" s="234">
        <v>344.791</v>
      </c>
      <c r="I1018" s="235"/>
      <c r="J1018" s="231"/>
      <c r="K1018" s="231"/>
      <c r="L1018" s="236"/>
      <c r="M1018" s="237"/>
      <c r="N1018" s="238"/>
      <c r="O1018" s="238"/>
      <c r="P1018" s="238"/>
      <c r="Q1018" s="238"/>
      <c r="R1018" s="238"/>
      <c r="S1018" s="238"/>
      <c r="T1018" s="23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0" t="s">
        <v>146</v>
      </c>
      <c r="AU1018" s="240" t="s">
        <v>82</v>
      </c>
      <c r="AV1018" s="14" t="s">
        <v>82</v>
      </c>
      <c r="AW1018" s="14" t="s">
        <v>33</v>
      </c>
      <c r="AX1018" s="14" t="s">
        <v>80</v>
      </c>
      <c r="AY1018" s="240" t="s">
        <v>136</v>
      </c>
    </row>
    <row r="1019" s="14" customFormat="1">
      <c r="A1019" s="14"/>
      <c r="B1019" s="230"/>
      <c r="C1019" s="231"/>
      <c r="D1019" s="221" t="s">
        <v>146</v>
      </c>
      <c r="E1019" s="231"/>
      <c r="F1019" s="233" t="s">
        <v>1477</v>
      </c>
      <c r="G1019" s="231"/>
      <c r="H1019" s="234">
        <v>379.26999999999998</v>
      </c>
      <c r="I1019" s="235"/>
      <c r="J1019" s="231"/>
      <c r="K1019" s="231"/>
      <c r="L1019" s="236"/>
      <c r="M1019" s="237"/>
      <c r="N1019" s="238"/>
      <c r="O1019" s="238"/>
      <c r="P1019" s="238"/>
      <c r="Q1019" s="238"/>
      <c r="R1019" s="238"/>
      <c r="S1019" s="238"/>
      <c r="T1019" s="23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40" t="s">
        <v>146</v>
      </c>
      <c r="AU1019" s="240" t="s">
        <v>82</v>
      </c>
      <c r="AV1019" s="14" t="s">
        <v>82</v>
      </c>
      <c r="AW1019" s="14" t="s">
        <v>4</v>
      </c>
      <c r="AX1019" s="14" t="s">
        <v>80</v>
      </c>
      <c r="AY1019" s="240" t="s">
        <v>136</v>
      </c>
    </row>
    <row r="1020" s="2" customFormat="1" ht="14.4" customHeight="1">
      <c r="A1020" s="40"/>
      <c r="B1020" s="41"/>
      <c r="C1020" s="263" t="s">
        <v>1478</v>
      </c>
      <c r="D1020" s="263" t="s">
        <v>378</v>
      </c>
      <c r="E1020" s="264" t="s">
        <v>1479</v>
      </c>
      <c r="F1020" s="265" t="s">
        <v>1480</v>
      </c>
      <c r="G1020" s="266" t="s">
        <v>154</v>
      </c>
      <c r="H1020" s="267">
        <v>32.789000000000001</v>
      </c>
      <c r="I1020" s="268"/>
      <c r="J1020" s="269">
        <f>ROUND(I1020*H1020,2)</f>
        <v>0</v>
      </c>
      <c r="K1020" s="265" t="s">
        <v>336</v>
      </c>
      <c r="L1020" s="270"/>
      <c r="M1020" s="271" t="s">
        <v>19</v>
      </c>
      <c r="N1020" s="272" t="s">
        <v>43</v>
      </c>
      <c r="O1020" s="86"/>
      <c r="P1020" s="215">
        <f>O1020*H1020</f>
        <v>0</v>
      </c>
      <c r="Q1020" s="215">
        <v>0.0118</v>
      </c>
      <c r="R1020" s="215">
        <f>Q1020*H1020</f>
        <v>0.38691019999999998</v>
      </c>
      <c r="S1020" s="215">
        <v>0</v>
      </c>
      <c r="T1020" s="216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17" t="s">
        <v>398</v>
      </c>
      <c r="AT1020" s="217" t="s">
        <v>378</v>
      </c>
      <c r="AU1020" s="217" t="s">
        <v>82</v>
      </c>
      <c r="AY1020" s="19" t="s">
        <v>136</v>
      </c>
      <c r="BE1020" s="218">
        <f>IF(N1020="základní",J1020,0)</f>
        <v>0</v>
      </c>
      <c r="BF1020" s="218">
        <f>IF(N1020="snížená",J1020,0)</f>
        <v>0</v>
      </c>
      <c r="BG1020" s="218">
        <f>IF(N1020="zákl. přenesená",J1020,0)</f>
        <v>0</v>
      </c>
      <c r="BH1020" s="218">
        <f>IF(N1020="sníž. přenesená",J1020,0)</f>
        <v>0</v>
      </c>
      <c r="BI1020" s="218">
        <f>IF(N1020="nulová",J1020,0)</f>
        <v>0</v>
      </c>
      <c r="BJ1020" s="19" t="s">
        <v>80</v>
      </c>
      <c r="BK1020" s="218">
        <f>ROUND(I1020*H1020,2)</f>
        <v>0</v>
      </c>
      <c r="BL1020" s="19" t="s">
        <v>234</v>
      </c>
      <c r="BM1020" s="217" t="s">
        <v>1481</v>
      </c>
    </row>
    <row r="1021" s="14" customFormat="1">
      <c r="A1021" s="14"/>
      <c r="B1021" s="230"/>
      <c r="C1021" s="231"/>
      <c r="D1021" s="221" t="s">
        <v>146</v>
      </c>
      <c r="E1021" s="232" t="s">
        <v>19</v>
      </c>
      <c r="F1021" s="233" t="s">
        <v>1482</v>
      </c>
      <c r="G1021" s="231"/>
      <c r="H1021" s="234">
        <v>29.808</v>
      </c>
      <c r="I1021" s="235"/>
      <c r="J1021" s="231"/>
      <c r="K1021" s="231"/>
      <c r="L1021" s="236"/>
      <c r="M1021" s="237"/>
      <c r="N1021" s="238"/>
      <c r="O1021" s="238"/>
      <c r="P1021" s="238"/>
      <c r="Q1021" s="238"/>
      <c r="R1021" s="238"/>
      <c r="S1021" s="238"/>
      <c r="T1021" s="23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0" t="s">
        <v>146</v>
      </c>
      <c r="AU1021" s="240" t="s">
        <v>82</v>
      </c>
      <c r="AV1021" s="14" t="s">
        <v>82</v>
      </c>
      <c r="AW1021" s="14" t="s">
        <v>33</v>
      </c>
      <c r="AX1021" s="14" t="s">
        <v>80</v>
      </c>
      <c r="AY1021" s="240" t="s">
        <v>136</v>
      </c>
    </row>
    <row r="1022" s="14" customFormat="1">
      <c r="A1022" s="14"/>
      <c r="B1022" s="230"/>
      <c r="C1022" s="231"/>
      <c r="D1022" s="221" t="s">
        <v>146</v>
      </c>
      <c r="E1022" s="231"/>
      <c r="F1022" s="233" t="s">
        <v>1483</v>
      </c>
      <c r="G1022" s="231"/>
      <c r="H1022" s="234">
        <v>32.789000000000001</v>
      </c>
      <c r="I1022" s="235"/>
      <c r="J1022" s="231"/>
      <c r="K1022" s="231"/>
      <c r="L1022" s="236"/>
      <c r="M1022" s="237"/>
      <c r="N1022" s="238"/>
      <c r="O1022" s="238"/>
      <c r="P1022" s="238"/>
      <c r="Q1022" s="238"/>
      <c r="R1022" s="238"/>
      <c r="S1022" s="238"/>
      <c r="T1022" s="23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40" t="s">
        <v>146</v>
      </c>
      <c r="AU1022" s="240" t="s">
        <v>82</v>
      </c>
      <c r="AV1022" s="14" t="s">
        <v>82</v>
      </c>
      <c r="AW1022" s="14" t="s">
        <v>4</v>
      </c>
      <c r="AX1022" s="14" t="s">
        <v>80</v>
      </c>
      <c r="AY1022" s="240" t="s">
        <v>136</v>
      </c>
    </row>
    <row r="1023" s="2" customFormat="1" ht="14.4" customHeight="1">
      <c r="A1023" s="40"/>
      <c r="B1023" s="41"/>
      <c r="C1023" s="206" t="s">
        <v>1484</v>
      </c>
      <c r="D1023" s="206" t="s">
        <v>139</v>
      </c>
      <c r="E1023" s="207" t="s">
        <v>1485</v>
      </c>
      <c r="F1023" s="208" t="s">
        <v>1486</v>
      </c>
      <c r="G1023" s="209" t="s">
        <v>154</v>
      </c>
      <c r="H1023" s="210">
        <v>374.59899999999999</v>
      </c>
      <c r="I1023" s="211"/>
      <c r="J1023" s="212">
        <f>ROUND(I1023*H1023,2)</f>
        <v>0</v>
      </c>
      <c r="K1023" s="208" t="s">
        <v>143</v>
      </c>
      <c r="L1023" s="46"/>
      <c r="M1023" s="213" t="s">
        <v>19</v>
      </c>
      <c r="N1023" s="214" t="s">
        <v>43</v>
      </c>
      <c r="O1023" s="86"/>
      <c r="P1023" s="215">
        <f>O1023*H1023</f>
        <v>0</v>
      </c>
      <c r="Q1023" s="215">
        <v>0.00029999999999999997</v>
      </c>
      <c r="R1023" s="215">
        <f>Q1023*H1023</f>
        <v>0.11237969999999999</v>
      </c>
      <c r="S1023" s="215">
        <v>0</v>
      </c>
      <c r="T1023" s="216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17" t="s">
        <v>234</v>
      </c>
      <c r="AT1023" s="217" t="s">
        <v>139</v>
      </c>
      <c r="AU1023" s="217" t="s">
        <v>82</v>
      </c>
      <c r="AY1023" s="19" t="s">
        <v>136</v>
      </c>
      <c r="BE1023" s="218">
        <f>IF(N1023="základní",J1023,0)</f>
        <v>0</v>
      </c>
      <c r="BF1023" s="218">
        <f>IF(N1023="snížená",J1023,0)</f>
        <v>0</v>
      </c>
      <c r="BG1023" s="218">
        <f>IF(N1023="zákl. přenesená",J1023,0)</f>
        <v>0</v>
      </c>
      <c r="BH1023" s="218">
        <f>IF(N1023="sníž. přenesená",J1023,0)</f>
        <v>0</v>
      </c>
      <c r="BI1023" s="218">
        <f>IF(N1023="nulová",J1023,0)</f>
        <v>0</v>
      </c>
      <c r="BJ1023" s="19" t="s">
        <v>80</v>
      </c>
      <c r="BK1023" s="218">
        <f>ROUND(I1023*H1023,2)</f>
        <v>0</v>
      </c>
      <c r="BL1023" s="19" t="s">
        <v>234</v>
      </c>
      <c r="BM1023" s="217" t="s">
        <v>1487</v>
      </c>
    </row>
    <row r="1024" s="14" customFormat="1">
      <c r="A1024" s="14"/>
      <c r="B1024" s="230"/>
      <c r="C1024" s="231"/>
      <c r="D1024" s="221" t="s">
        <v>146</v>
      </c>
      <c r="E1024" s="232" t="s">
        <v>19</v>
      </c>
      <c r="F1024" s="233" t="s">
        <v>1488</v>
      </c>
      <c r="G1024" s="231"/>
      <c r="H1024" s="234">
        <v>374.59899999999999</v>
      </c>
      <c r="I1024" s="235"/>
      <c r="J1024" s="231"/>
      <c r="K1024" s="231"/>
      <c r="L1024" s="236"/>
      <c r="M1024" s="237"/>
      <c r="N1024" s="238"/>
      <c r="O1024" s="238"/>
      <c r="P1024" s="238"/>
      <c r="Q1024" s="238"/>
      <c r="R1024" s="238"/>
      <c r="S1024" s="238"/>
      <c r="T1024" s="23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40" t="s">
        <v>146</v>
      </c>
      <c r="AU1024" s="240" t="s">
        <v>82</v>
      </c>
      <c r="AV1024" s="14" t="s">
        <v>82</v>
      </c>
      <c r="AW1024" s="14" t="s">
        <v>33</v>
      </c>
      <c r="AX1024" s="14" t="s">
        <v>80</v>
      </c>
      <c r="AY1024" s="240" t="s">
        <v>136</v>
      </c>
    </row>
    <row r="1025" s="2" customFormat="1" ht="14.4" customHeight="1">
      <c r="A1025" s="40"/>
      <c r="B1025" s="41"/>
      <c r="C1025" s="206" t="s">
        <v>1489</v>
      </c>
      <c r="D1025" s="206" t="s">
        <v>139</v>
      </c>
      <c r="E1025" s="207" t="s">
        <v>1490</v>
      </c>
      <c r="F1025" s="208" t="s">
        <v>1491</v>
      </c>
      <c r="G1025" s="209" t="s">
        <v>164</v>
      </c>
      <c r="H1025" s="210">
        <v>136.36000000000001</v>
      </c>
      <c r="I1025" s="211"/>
      <c r="J1025" s="212">
        <f>ROUND(I1025*H1025,2)</f>
        <v>0</v>
      </c>
      <c r="K1025" s="208" t="s">
        <v>143</v>
      </c>
      <c r="L1025" s="46"/>
      <c r="M1025" s="213" t="s">
        <v>19</v>
      </c>
      <c r="N1025" s="214" t="s">
        <v>43</v>
      </c>
      <c r="O1025" s="86"/>
      <c r="P1025" s="215">
        <f>O1025*H1025</f>
        <v>0</v>
      </c>
      <c r="Q1025" s="215">
        <v>3.0000000000000001E-05</v>
      </c>
      <c r="R1025" s="215">
        <f>Q1025*H1025</f>
        <v>0.0040908000000000003</v>
      </c>
      <c r="S1025" s="215">
        <v>0</v>
      </c>
      <c r="T1025" s="216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17" t="s">
        <v>234</v>
      </c>
      <c r="AT1025" s="217" t="s">
        <v>139</v>
      </c>
      <c r="AU1025" s="217" t="s">
        <v>82</v>
      </c>
      <c r="AY1025" s="19" t="s">
        <v>136</v>
      </c>
      <c r="BE1025" s="218">
        <f>IF(N1025="základní",J1025,0)</f>
        <v>0</v>
      </c>
      <c r="BF1025" s="218">
        <f>IF(N1025="snížená",J1025,0)</f>
        <v>0</v>
      </c>
      <c r="BG1025" s="218">
        <f>IF(N1025="zákl. přenesená",J1025,0)</f>
        <v>0</v>
      </c>
      <c r="BH1025" s="218">
        <f>IF(N1025="sníž. přenesená",J1025,0)</f>
        <v>0</v>
      </c>
      <c r="BI1025" s="218">
        <f>IF(N1025="nulová",J1025,0)</f>
        <v>0</v>
      </c>
      <c r="BJ1025" s="19" t="s">
        <v>80</v>
      </c>
      <c r="BK1025" s="218">
        <f>ROUND(I1025*H1025,2)</f>
        <v>0</v>
      </c>
      <c r="BL1025" s="19" t="s">
        <v>234</v>
      </c>
      <c r="BM1025" s="217" t="s">
        <v>1492</v>
      </c>
    </row>
    <row r="1026" s="13" customFormat="1">
      <c r="A1026" s="13"/>
      <c r="B1026" s="219"/>
      <c r="C1026" s="220"/>
      <c r="D1026" s="221" t="s">
        <v>146</v>
      </c>
      <c r="E1026" s="222" t="s">
        <v>19</v>
      </c>
      <c r="F1026" s="223" t="s">
        <v>1493</v>
      </c>
      <c r="G1026" s="220"/>
      <c r="H1026" s="222" t="s">
        <v>19</v>
      </c>
      <c r="I1026" s="224"/>
      <c r="J1026" s="220"/>
      <c r="K1026" s="220"/>
      <c r="L1026" s="225"/>
      <c r="M1026" s="226"/>
      <c r="N1026" s="227"/>
      <c r="O1026" s="227"/>
      <c r="P1026" s="227"/>
      <c r="Q1026" s="227"/>
      <c r="R1026" s="227"/>
      <c r="S1026" s="227"/>
      <c r="T1026" s="22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29" t="s">
        <v>146</v>
      </c>
      <c r="AU1026" s="229" t="s">
        <v>82</v>
      </c>
      <c r="AV1026" s="13" t="s">
        <v>80</v>
      </c>
      <c r="AW1026" s="13" t="s">
        <v>33</v>
      </c>
      <c r="AX1026" s="13" t="s">
        <v>72</v>
      </c>
      <c r="AY1026" s="229" t="s">
        <v>136</v>
      </c>
    </row>
    <row r="1027" s="14" customFormat="1">
      <c r="A1027" s="14"/>
      <c r="B1027" s="230"/>
      <c r="C1027" s="231"/>
      <c r="D1027" s="221" t="s">
        <v>146</v>
      </c>
      <c r="E1027" s="232" t="s">
        <v>19</v>
      </c>
      <c r="F1027" s="233" t="s">
        <v>1494</v>
      </c>
      <c r="G1027" s="231"/>
      <c r="H1027" s="234">
        <v>136.36000000000001</v>
      </c>
      <c r="I1027" s="235"/>
      <c r="J1027" s="231"/>
      <c r="K1027" s="231"/>
      <c r="L1027" s="236"/>
      <c r="M1027" s="237"/>
      <c r="N1027" s="238"/>
      <c r="O1027" s="238"/>
      <c r="P1027" s="238"/>
      <c r="Q1027" s="238"/>
      <c r="R1027" s="238"/>
      <c r="S1027" s="238"/>
      <c r="T1027" s="23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40" t="s">
        <v>146</v>
      </c>
      <c r="AU1027" s="240" t="s">
        <v>82</v>
      </c>
      <c r="AV1027" s="14" t="s">
        <v>82</v>
      </c>
      <c r="AW1027" s="14" t="s">
        <v>33</v>
      </c>
      <c r="AX1027" s="14" t="s">
        <v>80</v>
      </c>
      <c r="AY1027" s="240" t="s">
        <v>136</v>
      </c>
    </row>
    <row r="1028" s="2" customFormat="1" ht="49.05" customHeight="1">
      <c r="A1028" s="40"/>
      <c r="B1028" s="41"/>
      <c r="C1028" s="206" t="s">
        <v>1495</v>
      </c>
      <c r="D1028" s="206" t="s">
        <v>139</v>
      </c>
      <c r="E1028" s="207" t="s">
        <v>1496</v>
      </c>
      <c r="F1028" s="208" t="s">
        <v>1497</v>
      </c>
      <c r="G1028" s="209" t="s">
        <v>142</v>
      </c>
      <c r="H1028" s="210">
        <v>6.1029999999999998</v>
      </c>
      <c r="I1028" s="211"/>
      <c r="J1028" s="212">
        <f>ROUND(I1028*H1028,2)</f>
        <v>0</v>
      </c>
      <c r="K1028" s="208" t="s">
        <v>143</v>
      </c>
      <c r="L1028" s="46"/>
      <c r="M1028" s="213" t="s">
        <v>19</v>
      </c>
      <c r="N1028" s="214" t="s">
        <v>43</v>
      </c>
      <c r="O1028" s="86"/>
      <c r="P1028" s="215">
        <f>O1028*H1028</f>
        <v>0</v>
      </c>
      <c r="Q1028" s="215">
        <v>0</v>
      </c>
      <c r="R1028" s="215">
        <f>Q1028*H1028</f>
        <v>0</v>
      </c>
      <c r="S1028" s="215">
        <v>0</v>
      </c>
      <c r="T1028" s="216">
        <f>S1028*H1028</f>
        <v>0</v>
      </c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R1028" s="217" t="s">
        <v>234</v>
      </c>
      <c r="AT1028" s="217" t="s">
        <v>139</v>
      </c>
      <c r="AU1028" s="217" t="s">
        <v>82</v>
      </c>
      <c r="AY1028" s="19" t="s">
        <v>136</v>
      </c>
      <c r="BE1028" s="218">
        <f>IF(N1028="základní",J1028,0)</f>
        <v>0</v>
      </c>
      <c r="BF1028" s="218">
        <f>IF(N1028="snížená",J1028,0)</f>
        <v>0</v>
      </c>
      <c r="BG1028" s="218">
        <f>IF(N1028="zákl. přenesená",J1028,0)</f>
        <v>0</v>
      </c>
      <c r="BH1028" s="218">
        <f>IF(N1028="sníž. přenesená",J1028,0)</f>
        <v>0</v>
      </c>
      <c r="BI1028" s="218">
        <f>IF(N1028="nulová",J1028,0)</f>
        <v>0</v>
      </c>
      <c r="BJ1028" s="19" t="s">
        <v>80</v>
      </c>
      <c r="BK1028" s="218">
        <f>ROUND(I1028*H1028,2)</f>
        <v>0</v>
      </c>
      <c r="BL1028" s="19" t="s">
        <v>234</v>
      </c>
      <c r="BM1028" s="217" t="s">
        <v>1498</v>
      </c>
    </row>
    <row r="1029" s="12" customFormat="1" ht="22.8" customHeight="1">
      <c r="A1029" s="12"/>
      <c r="B1029" s="190"/>
      <c r="C1029" s="191"/>
      <c r="D1029" s="192" t="s">
        <v>71</v>
      </c>
      <c r="E1029" s="204" t="s">
        <v>1499</v>
      </c>
      <c r="F1029" s="204" t="s">
        <v>1500</v>
      </c>
      <c r="G1029" s="191"/>
      <c r="H1029" s="191"/>
      <c r="I1029" s="194"/>
      <c r="J1029" s="205">
        <f>BK1029</f>
        <v>0</v>
      </c>
      <c r="K1029" s="191"/>
      <c r="L1029" s="196"/>
      <c r="M1029" s="197"/>
      <c r="N1029" s="198"/>
      <c r="O1029" s="198"/>
      <c r="P1029" s="199">
        <f>SUM(P1030:P1101)</f>
        <v>0</v>
      </c>
      <c r="Q1029" s="198"/>
      <c r="R1029" s="199">
        <f>SUM(R1030:R1101)</f>
        <v>0.11831243999999999</v>
      </c>
      <c r="S1029" s="198"/>
      <c r="T1029" s="200">
        <f>SUM(T1030:T1101)</f>
        <v>0</v>
      </c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R1029" s="201" t="s">
        <v>82</v>
      </c>
      <c r="AT1029" s="202" t="s">
        <v>71</v>
      </c>
      <c r="AU1029" s="202" t="s">
        <v>80</v>
      </c>
      <c r="AY1029" s="201" t="s">
        <v>136</v>
      </c>
      <c r="BK1029" s="203">
        <f>SUM(BK1030:BK1101)</f>
        <v>0</v>
      </c>
    </row>
    <row r="1030" s="2" customFormat="1" ht="37.8" customHeight="1">
      <c r="A1030" s="40"/>
      <c r="B1030" s="41"/>
      <c r="C1030" s="206" t="s">
        <v>1501</v>
      </c>
      <c r="D1030" s="206" t="s">
        <v>139</v>
      </c>
      <c r="E1030" s="207" t="s">
        <v>1502</v>
      </c>
      <c r="F1030" s="208" t="s">
        <v>1503</v>
      </c>
      <c r="G1030" s="209" t="s">
        <v>154</v>
      </c>
      <c r="H1030" s="210">
        <v>67.620000000000005</v>
      </c>
      <c r="I1030" s="211"/>
      <c r="J1030" s="212">
        <f>ROUND(I1030*H1030,2)</f>
        <v>0</v>
      </c>
      <c r="K1030" s="208" t="s">
        <v>143</v>
      </c>
      <c r="L1030" s="46"/>
      <c r="M1030" s="213" t="s">
        <v>19</v>
      </c>
      <c r="N1030" s="214" t="s">
        <v>43</v>
      </c>
      <c r="O1030" s="86"/>
      <c r="P1030" s="215">
        <f>O1030*H1030</f>
        <v>0</v>
      </c>
      <c r="Q1030" s="215">
        <v>2.0000000000000002E-05</v>
      </c>
      <c r="R1030" s="215">
        <f>Q1030*H1030</f>
        <v>0.0013524000000000001</v>
      </c>
      <c r="S1030" s="215">
        <v>0</v>
      </c>
      <c r="T1030" s="216">
        <f>S1030*H1030</f>
        <v>0</v>
      </c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R1030" s="217" t="s">
        <v>234</v>
      </c>
      <c r="AT1030" s="217" t="s">
        <v>139</v>
      </c>
      <c r="AU1030" s="217" t="s">
        <v>82</v>
      </c>
      <c r="AY1030" s="19" t="s">
        <v>136</v>
      </c>
      <c r="BE1030" s="218">
        <f>IF(N1030="základní",J1030,0)</f>
        <v>0</v>
      </c>
      <c r="BF1030" s="218">
        <f>IF(N1030="snížená",J1030,0)</f>
        <v>0</v>
      </c>
      <c r="BG1030" s="218">
        <f>IF(N1030="zákl. přenesená",J1030,0)</f>
        <v>0</v>
      </c>
      <c r="BH1030" s="218">
        <f>IF(N1030="sníž. přenesená",J1030,0)</f>
        <v>0</v>
      </c>
      <c r="BI1030" s="218">
        <f>IF(N1030="nulová",J1030,0)</f>
        <v>0</v>
      </c>
      <c r="BJ1030" s="19" t="s">
        <v>80</v>
      </c>
      <c r="BK1030" s="218">
        <f>ROUND(I1030*H1030,2)</f>
        <v>0</v>
      </c>
      <c r="BL1030" s="19" t="s">
        <v>234</v>
      </c>
      <c r="BM1030" s="217" t="s">
        <v>1504</v>
      </c>
    </row>
    <row r="1031" s="13" customFormat="1">
      <c r="A1031" s="13"/>
      <c r="B1031" s="219"/>
      <c r="C1031" s="220"/>
      <c r="D1031" s="221" t="s">
        <v>146</v>
      </c>
      <c r="E1031" s="222" t="s">
        <v>19</v>
      </c>
      <c r="F1031" s="223" t="s">
        <v>1146</v>
      </c>
      <c r="G1031" s="220"/>
      <c r="H1031" s="222" t="s">
        <v>19</v>
      </c>
      <c r="I1031" s="224"/>
      <c r="J1031" s="220"/>
      <c r="K1031" s="220"/>
      <c r="L1031" s="225"/>
      <c r="M1031" s="226"/>
      <c r="N1031" s="227"/>
      <c r="O1031" s="227"/>
      <c r="P1031" s="227"/>
      <c r="Q1031" s="227"/>
      <c r="R1031" s="227"/>
      <c r="S1031" s="227"/>
      <c r="T1031" s="22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29" t="s">
        <v>146</v>
      </c>
      <c r="AU1031" s="229" t="s">
        <v>82</v>
      </c>
      <c r="AV1031" s="13" t="s">
        <v>80</v>
      </c>
      <c r="AW1031" s="13" t="s">
        <v>33</v>
      </c>
      <c r="AX1031" s="13" t="s">
        <v>72</v>
      </c>
      <c r="AY1031" s="229" t="s">
        <v>136</v>
      </c>
    </row>
    <row r="1032" s="14" customFormat="1">
      <c r="A1032" s="14"/>
      <c r="B1032" s="230"/>
      <c r="C1032" s="231"/>
      <c r="D1032" s="221" t="s">
        <v>146</v>
      </c>
      <c r="E1032" s="232" t="s">
        <v>19</v>
      </c>
      <c r="F1032" s="233" t="s">
        <v>1505</v>
      </c>
      <c r="G1032" s="231"/>
      <c r="H1032" s="234">
        <v>50.82</v>
      </c>
      <c r="I1032" s="235"/>
      <c r="J1032" s="231"/>
      <c r="K1032" s="231"/>
      <c r="L1032" s="236"/>
      <c r="M1032" s="237"/>
      <c r="N1032" s="238"/>
      <c r="O1032" s="238"/>
      <c r="P1032" s="238"/>
      <c r="Q1032" s="238"/>
      <c r="R1032" s="238"/>
      <c r="S1032" s="238"/>
      <c r="T1032" s="23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0" t="s">
        <v>146</v>
      </c>
      <c r="AU1032" s="240" t="s">
        <v>82</v>
      </c>
      <c r="AV1032" s="14" t="s">
        <v>82</v>
      </c>
      <c r="AW1032" s="14" t="s">
        <v>33</v>
      </c>
      <c r="AX1032" s="14" t="s">
        <v>72</v>
      </c>
      <c r="AY1032" s="240" t="s">
        <v>136</v>
      </c>
    </row>
    <row r="1033" s="14" customFormat="1">
      <c r="A1033" s="14"/>
      <c r="B1033" s="230"/>
      <c r="C1033" s="231"/>
      <c r="D1033" s="221" t="s">
        <v>146</v>
      </c>
      <c r="E1033" s="232" t="s">
        <v>19</v>
      </c>
      <c r="F1033" s="233" t="s">
        <v>1506</v>
      </c>
      <c r="G1033" s="231"/>
      <c r="H1033" s="234">
        <v>16.800000000000001</v>
      </c>
      <c r="I1033" s="235"/>
      <c r="J1033" s="231"/>
      <c r="K1033" s="231"/>
      <c r="L1033" s="236"/>
      <c r="M1033" s="237"/>
      <c r="N1033" s="238"/>
      <c r="O1033" s="238"/>
      <c r="P1033" s="238"/>
      <c r="Q1033" s="238"/>
      <c r="R1033" s="238"/>
      <c r="S1033" s="238"/>
      <c r="T1033" s="23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40" t="s">
        <v>146</v>
      </c>
      <c r="AU1033" s="240" t="s">
        <v>82</v>
      </c>
      <c r="AV1033" s="14" t="s">
        <v>82</v>
      </c>
      <c r="AW1033" s="14" t="s">
        <v>33</v>
      </c>
      <c r="AX1033" s="14" t="s">
        <v>72</v>
      </c>
      <c r="AY1033" s="240" t="s">
        <v>136</v>
      </c>
    </row>
    <row r="1034" s="15" customFormat="1">
      <c r="A1034" s="15"/>
      <c r="B1034" s="241"/>
      <c r="C1034" s="242"/>
      <c r="D1034" s="221" t="s">
        <v>146</v>
      </c>
      <c r="E1034" s="243" t="s">
        <v>19</v>
      </c>
      <c r="F1034" s="244" t="s">
        <v>151</v>
      </c>
      <c r="G1034" s="242"/>
      <c r="H1034" s="245">
        <v>67.620000000000005</v>
      </c>
      <c r="I1034" s="246"/>
      <c r="J1034" s="242"/>
      <c r="K1034" s="242"/>
      <c r="L1034" s="247"/>
      <c r="M1034" s="248"/>
      <c r="N1034" s="249"/>
      <c r="O1034" s="249"/>
      <c r="P1034" s="249"/>
      <c r="Q1034" s="249"/>
      <c r="R1034" s="249"/>
      <c r="S1034" s="249"/>
      <c r="T1034" s="250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51" t="s">
        <v>146</v>
      </c>
      <c r="AU1034" s="251" t="s">
        <v>82</v>
      </c>
      <c r="AV1034" s="15" t="s">
        <v>144</v>
      </c>
      <c r="AW1034" s="15" t="s">
        <v>33</v>
      </c>
      <c r="AX1034" s="15" t="s">
        <v>80</v>
      </c>
      <c r="AY1034" s="251" t="s">
        <v>136</v>
      </c>
    </row>
    <row r="1035" s="2" customFormat="1" ht="37.8" customHeight="1">
      <c r="A1035" s="40"/>
      <c r="B1035" s="41"/>
      <c r="C1035" s="206" t="s">
        <v>1507</v>
      </c>
      <c r="D1035" s="206" t="s">
        <v>139</v>
      </c>
      <c r="E1035" s="207" t="s">
        <v>1508</v>
      </c>
      <c r="F1035" s="208" t="s">
        <v>1509</v>
      </c>
      <c r="G1035" s="209" t="s">
        <v>154</v>
      </c>
      <c r="H1035" s="210">
        <v>67.620000000000005</v>
      </c>
      <c r="I1035" s="211"/>
      <c r="J1035" s="212">
        <f>ROUND(I1035*H1035,2)</f>
        <v>0</v>
      </c>
      <c r="K1035" s="208" t="s">
        <v>143</v>
      </c>
      <c r="L1035" s="46"/>
      <c r="M1035" s="213" t="s">
        <v>19</v>
      </c>
      <c r="N1035" s="214" t="s">
        <v>43</v>
      </c>
      <c r="O1035" s="86"/>
      <c r="P1035" s="215">
        <f>O1035*H1035</f>
        <v>0</v>
      </c>
      <c r="Q1035" s="215">
        <v>2.0000000000000002E-05</v>
      </c>
      <c r="R1035" s="215">
        <f>Q1035*H1035</f>
        <v>0.0013524000000000001</v>
      </c>
      <c r="S1035" s="215">
        <v>0</v>
      </c>
      <c r="T1035" s="216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17" t="s">
        <v>234</v>
      </c>
      <c r="AT1035" s="217" t="s">
        <v>139</v>
      </c>
      <c r="AU1035" s="217" t="s">
        <v>82</v>
      </c>
      <c r="AY1035" s="19" t="s">
        <v>136</v>
      </c>
      <c r="BE1035" s="218">
        <f>IF(N1035="základní",J1035,0)</f>
        <v>0</v>
      </c>
      <c r="BF1035" s="218">
        <f>IF(N1035="snížená",J1035,0)</f>
        <v>0</v>
      </c>
      <c r="BG1035" s="218">
        <f>IF(N1035="zákl. přenesená",J1035,0)</f>
        <v>0</v>
      </c>
      <c r="BH1035" s="218">
        <f>IF(N1035="sníž. přenesená",J1035,0)</f>
        <v>0</v>
      </c>
      <c r="BI1035" s="218">
        <f>IF(N1035="nulová",J1035,0)</f>
        <v>0</v>
      </c>
      <c r="BJ1035" s="19" t="s">
        <v>80</v>
      </c>
      <c r="BK1035" s="218">
        <f>ROUND(I1035*H1035,2)</f>
        <v>0</v>
      </c>
      <c r="BL1035" s="19" t="s">
        <v>234</v>
      </c>
      <c r="BM1035" s="217" t="s">
        <v>1510</v>
      </c>
    </row>
    <row r="1036" s="13" customFormat="1">
      <c r="A1036" s="13"/>
      <c r="B1036" s="219"/>
      <c r="C1036" s="220"/>
      <c r="D1036" s="221" t="s">
        <v>146</v>
      </c>
      <c r="E1036" s="222" t="s">
        <v>19</v>
      </c>
      <c r="F1036" s="223" t="s">
        <v>1146</v>
      </c>
      <c r="G1036" s="220"/>
      <c r="H1036" s="222" t="s">
        <v>19</v>
      </c>
      <c r="I1036" s="224"/>
      <c r="J1036" s="220"/>
      <c r="K1036" s="220"/>
      <c r="L1036" s="225"/>
      <c r="M1036" s="226"/>
      <c r="N1036" s="227"/>
      <c r="O1036" s="227"/>
      <c r="P1036" s="227"/>
      <c r="Q1036" s="227"/>
      <c r="R1036" s="227"/>
      <c r="S1036" s="227"/>
      <c r="T1036" s="22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29" t="s">
        <v>146</v>
      </c>
      <c r="AU1036" s="229" t="s">
        <v>82</v>
      </c>
      <c r="AV1036" s="13" t="s">
        <v>80</v>
      </c>
      <c r="AW1036" s="13" t="s">
        <v>33</v>
      </c>
      <c r="AX1036" s="13" t="s">
        <v>72</v>
      </c>
      <c r="AY1036" s="229" t="s">
        <v>136</v>
      </c>
    </row>
    <row r="1037" s="14" customFormat="1">
      <c r="A1037" s="14"/>
      <c r="B1037" s="230"/>
      <c r="C1037" s="231"/>
      <c r="D1037" s="221" t="s">
        <v>146</v>
      </c>
      <c r="E1037" s="232" t="s">
        <v>19</v>
      </c>
      <c r="F1037" s="233" t="s">
        <v>1505</v>
      </c>
      <c r="G1037" s="231"/>
      <c r="H1037" s="234">
        <v>50.82</v>
      </c>
      <c r="I1037" s="235"/>
      <c r="J1037" s="231"/>
      <c r="K1037" s="231"/>
      <c r="L1037" s="236"/>
      <c r="M1037" s="237"/>
      <c r="N1037" s="238"/>
      <c r="O1037" s="238"/>
      <c r="P1037" s="238"/>
      <c r="Q1037" s="238"/>
      <c r="R1037" s="238"/>
      <c r="S1037" s="238"/>
      <c r="T1037" s="23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40" t="s">
        <v>146</v>
      </c>
      <c r="AU1037" s="240" t="s">
        <v>82</v>
      </c>
      <c r="AV1037" s="14" t="s">
        <v>82</v>
      </c>
      <c r="AW1037" s="14" t="s">
        <v>33</v>
      </c>
      <c r="AX1037" s="14" t="s">
        <v>72</v>
      </c>
      <c r="AY1037" s="240" t="s">
        <v>136</v>
      </c>
    </row>
    <row r="1038" s="14" customFormat="1">
      <c r="A1038" s="14"/>
      <c r="B1038" s="230"/>
      <c r="C1038" s="231"/>
      <c r="D1038" s="221" t="s">
        <v>146</v>
      </c>
      <c r="E1038" s="232" t="s">
        <v>19</v>
      </c>
      <c r="F1038" s="233" t="s">
        <v>1506</v>
      </c>
      <c r="G1038" s="231"/>
      <c r="H1038" s="234">
        <v>16.800000000000001</v>
      </c>
      <c r="I1038" s="235"/>
      <c r="J1038" s="231"/>
      <c r="K1038" s="231"/>
      <c r="L1038" s="236"/>
      <c r="M1038" s="237"/>
      <c r="N1038" s="238"/>
      <c r="O1038" s="238"/>
      <c r="P1038" s="238"/>
      <c r="Q1038" s="238"/>
      <c r="R1038" s="238"/>
      <c r="S1038" s="238"/>
      <c r="T1038" s="23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0" t="s">
        <v>146</v>
      </c>
      <c r="AU1038" s="240" t="s">
        <v>82</v>
      </c>
      <c r="AV1038" s="14" t="s">
        <v>82</v>
      </c>
      <c r="AW1038" s="14" t="s">
        <v>33</v>
      </c>
      <c r="AX1038" s="14" t="s">
        <v>72</v>
      </c>
      <c r="AY1038" s="240" t="s">
        <v>136</v>
      </c>
    </row>
    <row r="1039" s="15" customFormat="1">
      <c r="A1039" s="15"/>
      <c r="B1039" s="241"/>
      <c r="C1039" s="242"/>
      <c r="D1039" s="221" t="s">
        <v>146</v>
      </c>
      <c r="E1039" s="243" t="s">
        <v>19</v>
      </c>
      <c r="F1039" s="244" t="s">
        <v>151</v>
      </c>
      <c r="G1039" s="242"/>
      <c r="H1039" s="245">
        <v>67.620000000000005</v>
      </c>
      <c r="I1039" s="246"/>
      <c r="J1039" s="242"/>
      <c r="K1039" s="242"/>
      <c r="L1039" s="247"/>
      <c r="M1039" s="248"/>
      <c r="N1039" s="249"/>
      <c r="O1039" s="249"/>
      <c r="P1039" s="249"/>
      <c r="Q1039" s="249"/>
      <c r="R1039" s="249"/>
      <c r="S1039" s="249"/>
      <c r="T1039" s="250"/>
      <c r="U1039" s="15"/>
      <c r="V1039" s="15"/>
      <c r="W1039" s="15"/>
      <c r="X1039" s="15"/>
      <c r="Y1039" s="15"/>
      <c r="Z1039" s="15"/>
      <c r="AA1039" s="15"/>
      <c r="AB1039" s="15"/>
      <c r="AC1039" s="15"/>
      <c r="AD1039" s="15"/>
      <c r="AE1039" s="15"/>
      <c r="AT1039" s="251" t="s">
        <v>146</v>
      </c>
      <c r="AU1039" s="251" t="s">
        <v>82</v>
      </c>
      <c r="AV1039" s="15" t="s">
        <v>144</v>
      </c>
      <c r="AW1039" s="15" t="s">
        <v>33</v>
      </c>
      <c r="AX1039" s="15" t="s">
        <v>80</v>
      </c>
      <c r="AY1039" s="251" t="s">
        <v>136</v>
      </c>
    </row>
    <row r="1040" s="2" customFormat="1" ht="37.8" customHeight="1">
      <c r="A1040" s="40"/>
      <c r="B1040" s="41"/>
      <c r="C1040" s="206" t="s">
        <v>1511</v>
      </c>
      <c r="D1040" s="206" t="s">
        <v>139</v>
      </c>
      <c r="E1040" s="207" t="s">
        <v>1512</v>
      </c>
      <c r="F1040" s="208" t="s">
        <v>1513</v>
      </c>
      <c r="G1040" s="209" t="s">
        <v>154</v>
      </c>
      <c r="H1040" s="210">
        <v>67.620000000000005</v>
      </c>
      <c r="I1040" s="211"/>
      <c r="J1040" s="212">
        <f>ROUND(I1040*H1040,2)</f>
        <v>0</v>
      </c>
      <c r="K1040" s="208" t="s">
        <v>143</v>
      </c>
      <c r="L1040" s="46"/>
      <c r="M1040" s="213" t="s">
        <v>19</v>
      </c>
      <c r="N1040" s="214" t="s">
        <v>43</v>
      </c>
      <c r="O1040" s="86"/>
      <c r="P1040" s="215">
        <f>O1040*H1040</f>
        <v>0</v>
      </c>
      <c r="Q1040" s="215">
        <v>0</v>
      </c>
      <c r="R1040" s="215">
        <f>Q1040*H1040</f>
        <v>0</v>
      </c>
      <c r="S1040" s="215">
        <v>0</v>
      </c>
      <c r="T1040" s="216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17" t="s">
        <v>234</v>
      </c>
      <c r="AT1040" s="217" t="s">
        <v>139</v>
      </c>
      <c r="AU1040" s="217" t="s">
        <v>82</v>
      </c>
      <c r="AY1040" s="19" t="s">
        <v>136</v>
      </c>
      <c r="BE1040" s="218">
        <f>IF(N1040="základní",J1040,0)</f>
        <v>0</v>
      </c>
      <c r="BF1040" s="218">
        <f>IF(N1040="snížená",J1040,0)</f>
        <v>0</v>
      </c>
      <c r="BG1040" s="218">
        <f>IF(N1040="zákl. přenesená",J1040,0)</f>
        <v>0</v>
      </c>
      <c r="BH1040" s="218">
        <f>IF(N1040="sníž. přenesená",J1040,0)</f>
        <v>0</v>
      </c>
      <c r="BI1040" s="218">
        <f>IF(N1040="nulová",J1040,0)</f>
        <v>0</v>
      </c>
      <c r="BJ1040" s="19" t="s">
        <v>80</v>
      </c>
      <c r="BK1040" s="218">
        <f>ROUND(I1040*H1040,2)</f>
        <v>0</v>
      </c>
      <c r="BL1040" s="19" t="s">
        <v>234</v>
      </c>
      <c r="BM1040" s="217" t="s">
        <v>1514</v>
      </c>
    </row>
    <row r="1041" s="13" customFormat="1">
      <c r="A1041" s="13"/>
      <c r="B1041" s="219"/>
      <c r="C1041" s="220"/>
      <c r="D1041" s="221" t="s">
        <v>146</v>
      </c>
      <c r="E1041" s="222" t="s">
        <v>19</v>
      </c>
      <c r="F1041" s="223" t="s">
        <v>1146</v>
      </c>
      <c r="G1041" s="220"/>
      <c r="H1041" s="222" t="s">
        <v>19</v>
      </c>
      <c r="I1041" s="224"/>
      <c r="J1041" s="220"/>
      <c r="K1041" s="220"/>
      <c r="L1041" s="225"/>
      <c r="M1041" s="226"/>
      <c r="N1041" s="227"/>
      <c r="O1041" s="227"/>
      <c r="P1041" s="227"/>
      <c r="Q1041" s="227"/>
      <c r="R1041" s="227"/>
      <c r="S1041" s="227"/>
      <c r="T1041" s="228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29" t="s">
        <v>146</v>
      </c>
      <c r="AU1041" s="229" t="s">
        <v>82</v>
      </c>
      <c r="AV1041" s="13" t="s">
        <v>80</v>
      </c>
      <c r="AW1041" s="13" t="s">
        <v>33</v>
      </c>
      <c r="AX1041" s="13" t="s">
        <v>72</v>
      </c>
      <c r="AY1041" s="229" t="s">
        <v>136</v>
      </c>
    </row>
    <row r="1042" s="14" customFormat="1">
      <c r="A1042" s="14"/>
      <c r="B1042" s="230"/>
      <c r="C1042" s="231"/>
      <c r="D1042" s="221" t="s">
        <v>146</v>
      </c>
      <c r="E1042" s="232" t="s">
        <v>19</v>
      </c>
      <c r="F1042" s="233" t="s">
        <v>1505</v>
      </c>
      <c r="G1042" s="231"/>
      <c r="H1042" s="234">
        <v>50.82</v>
      </c>
      <c r="I1042" s="235"/>
      <c r="J1042" s="231"/>
      <c r="K1042" s="231"/>
      <c r="L1042" s="236"/>
      <c r="M1042" s="237"/>
      <c r="N1042" s="238"/>
      <c r="O1042" s="238"/>
      <c r="P1042" s="238"/>
      <c r="Q1042" s="238"/>
      <c r="R1042" s="238"/>
      <c r="S1042" s="238"/>
      <c r="T1042" s="23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0" t="s">
        <v>146</v>
      </c>
      <c r="AU1042" s="240" t="s">
        <v>82</v>
      </c>
      <c r="AV1042" s="14" t="s">
        <v>82</v>
      </c>
      <c r="AW1042" s="14" t="s">
        <v>33</v>
      </c>
      <c r="AX1042" s="14" t="s">
        <v>72</v>
      </c>
      <c r="AY1042" s="240" t="s">
        <v>136</v>
      </c>
    </row>
    <row r="1043" s="14" customFormat="1">
      <c r="A1043" s="14"/>
      <c r="B1043" s="230"/>
      <c r="C1043" s="231"/>
      <c r="D1043" s="221" t="s">
        <v>146</v>
      </c>
      <c r="E1043" s="232" t="s">
        <v>19</v>
      </c>
      <c r="F1043" s="233" t="s">
        <v>1506</v>
      </c>
      <c r="G1043" s="231"/>
      <c r="H1043" s="234">
        <v>16.800000000000001</v>
      </c>
      <c r="I1043" s="235"/>
      <c r="J1043" s="231"/>
      <c r="K1043" s="231"/>
      <c r="L1043" s="236"/>
      <c r="M1043" s="237"/>
      <c r="N1043" s="238"/>
      <c r="O1043" s="238"/>
      <c r="P1043" s="238"/>
      <c r="Q1043" s="238"/>
      <c r="R1043" s="238"/>
      <c r="S1043" s="238"/>
      <c r="T1043" s="23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0" t="s">
        <v>146</v>
      </c>
      <c r="AU1043" s="240" t="s">
        <v>82</v>
      </c>
      <c r="AV1043" s="14" t="s">
        <v>82</v>
      </c>
      <c r="AW1043" s="14" t="s">
        <v>33</v>
      </c>
      <c r="AX1043" s="14" t="s">
        <v>72</v>
      </c>
      <c r="AY1043" s="240" t="s">
        <v>136</v>
      </c>
    </row>
    <row r="1044" s="15" customFormat="1">
      <c r="A1044" s="15"/>
      <c r="B1044" s="241"/>
      <c r="C1044" s="242"/>
      <c r="D1044" s="221" t="s">
        <v>146</v>
      </c>
      <c r="E1044" s="243" t="s">
        <v>19</v>
      </c>
      <c r="F1044" s="244" t="s">
        <v>151</v>
      </c>
      <c r="G1044" s="242"/>
      <c r="H1044" s="245">
        <v>67.620000000000005</v>
      </c>
      <c r="I1044" s="246"/>
      <c r="J1044" s="242"/>
      <c r="K1044" s="242"/>
      <c r="L1044" s="247"/>
      <c r="M1044" s="248"/>
      <c r="N1044" s="249"/>
      <c r="O1044" s="249"/>
      <c r="P1044" s="249"/>
      <c r="Q1044" s="249"/>
      <c r="R1044" s="249"/>
      <c r="S1044" s="249"/>
      <c r="T1044" s="250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T1044" s="251" t="s">
        <v>146</v>
      </c>
      <c r="AU1044" s="251" t="s">
        <v>82</v>
      </c>
      <c r="AV1044" s="15" t="s">
        <v>144</v>
      </c>
      <c r="AW1044" s="15" t="s">
        <v>33</v>
      </c>
      <c r="AX1044" s="15" t="s">
        <v>80</v>
      </c>
      <c r="AY1044" s="251" t="s">
        <v>136</v>
      </c>
    </row>
    <row r="1045" s="2" customFormat="1" ht="24.15" customHeight="1">
      <c r="A1045" s="40"/>
      <c r="B1045" s="41"/>
      <c r="C1045" s="206" t="s">
        <v>1515</v>
      </c>
      <c r="D1045" s="206" t="s">
        <v>139</v>
      </c>
      <c r="E1045" s="207" t="s">
        <v>1516</v>
      </c>
      <c r="F1045" s="208" t="s">
        <v>1517</v>
      </c>
      <c r="G1045" s="209" t="s">
        <v>154</v>
      </c>
      <c r="H1045" s="210">
        <v>67.620000000000005</v>
      </c>
      <c r="I1045" s="211"/>
      <c r="J1045" s="212">
        <f>ROUND(I1045*H1045,2)</f>
        <v>0</v>
      </c>
      <c r="K1045" s="208" t="s">
        <v>143</v>
      </c>
      <c r="L1045" s="46"/>
      <c r="M1045" s="213" t="s">
        <v>19</v>
      </c>
      <c r="N1045" s="214" t="s">
        <v>43</v>
      </c>
      <c r="O1045" s="86"/>
      <c r="P1045" s="215">
        <f>O1045*H1045</f>
        <v>0</v>
      </c>
      <c r="Q1045" s="215">
        <v>0.00017000000000000001</v>
      </c>
      <c r="R1045" s="215">
        <f>Q1045*H1045</f>
        <v>0.011495400000000001</v>
      </c>
      <c r="S1045" s="215">
        <v>0</v>
      </c>
      <c r="T1045" s="216">
        <f>S1045*H1045</f>
        <v>0</v>
      </c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R1045" s="217" t="s">
        <v>234</v>
      </c>
      <c r="AT1045" s="217" t="s">
        <v>139</v>
      </c>
      <c r="AU1045" s="217" t="s">
        <v>82</v>
      </c>
      <c r="AY1045" s="19" t="s">
        <v>136</v>
      </c>
      <c r="BE1045" s="218">
        <f>IF(N1045="základní",J1045,0)</f>
        <v>0</v>
      </c>
      <c r="BF1045" s="218">
        <f>IF(N1045="snížená",J1045,0)</f>
        <v>0</v>
      </c>
      <c r="BG1045" s="218">
        <f>IF(N1045="zákl. přenesená",J1045,0)</f>
        <v>0</v>
      </c>
      <c r="BH1045" s="218">
        <f>IF(N1045="sníž. přenesená",J1045,0)</f>
        <v>0</v>
      </c>
      <c r="BI1045" s="218">
        <f>IF(N1045="nulová",J1045,0)</f>
        <v>0</v>
      </c>
      <c r="BJ1045" s="19" t="s">
        <v>80</v>
      </c>
      <c r="BK1045" s="218">
        <f>ROUND(I1045*H1045,2)</f>
        <v>0</v>
      </c>
      <c r="BL1045" s="19" t="s">
        <v>234</v>
      </c>
      <c r="BM1045" s="217" t="s">
        <v>1518</v>
      </c>
    </row>
    <row r="1046" s="13" customFormat="1">
      <c r="A1046" s="13"/>
      <c r="B1046" s="219"/>
      <c r="C1046" s="220"/>
      <c r="D1046" s="221" t="s">
        <v>146</v>
      </c>
      <c r="E1046" s="222" t="s">
        <v>19</v>
      </c>
      <c r="F1046" s="223" t="s">
        <v>1146</v>
      </c>
      <c r="G1046" s="220"/>
      <c r="H1046" s="222" t="s">
        <v>19</v>
      </c>
      <c r="I1046" s="224"/>
      <c r="J1046" s="220"/>
      <c r="K1046" s="220"/>
      <c r="L1046" s="225"/>
      <c r="M1046" s="226"/>
      <c r="N1046" s="227"/>
      <c r="O1046" s="227"/>
      <c r="P1046" s="227"/>
      <c r="Q1046" s="227"/>
      <c r="R1046" s="227"/>
      <c r="S1046" s="227"/>
      <c r="T1046" s="22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29" t="s">
        <v>146</v>
      </c>
      <c r="AU1046" s="229" t="s">
        <v>82</v>
      </c>
      <c r="AV1046" s="13" t="s">
        <v>80</v>
      </c>
      <c r="AW1046" s="13" t="s">
        <v>33</v>
      </c>
      <c r="AX1046" s="13" t="s">
        <v>72</v>
      </c>
      <c r="AY1046" s="229" t="s">
        <v>136</v>
      </c>
    </row>
    <row r="1047" s="14" customFormat="1">
      <c r="A1047" s="14"/>
      <c r="B1047" s="230"/>
      <c r="C1047" s="231"/>
      <c r="D1047" s="221" t="s">
        <v>146</v>
      </c>
      <c r="E1047" s="232" t="s">
        <v>19</v>
      </c>
      <c r="F1047" s="233" t="s">
        <v>1505</v>
      </c>
      <c r="G1047" s="231"/>
      <c r="H1047" s="234">
        <v>50.82</v>
      </c>
      <c r="I1047" s="235"/>
      <c r="J1047" s="231"/>
      <c r="K1047" s="231"/>
      <c r="L1047" s="236"/>
      <c r="M1047" s="237"/>
      <c r="N1047" s="238"/>
      <c r="O1047" s="238"/>
      <c r="P1047" s="238"/>
      <c r="Q1047" s="238"/>
      <c r="R1047" s="238"/>
      <c r="S1047" s="238"/>
      <c r="T1047" s="239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40" t="s">
        <v>146</v>
      </c>
      <c r="AU1047" s="240" t="s">
        <v>82</v>
      </c>
      <c r="AV1047" s="14" t="s">
        <v>82</v>
      </c>
      <c r="AW1047" s="14" t="s">
        <v>33</v>
      </c>
      <c r="AX1047" s="14" t="s">
        <v>72</v>
      </c>
      <c r="AY1047" s="240" t="s">
        <v>136</v>
      </c>
    </row>
    <row r="1048" s="14" customFormat="1">
      <c r="A1048" s="14"/>
      <c r="B1048" s="230"/>
      <c r="C1048" s="231"/>
      <c r="D1048" s="221" t="s">
        <v>146</v>
      </c>
      <c r="E1048" s="232" t="s">
        <v>19</v>
      </c>
      <c r="F1048" s="233" t="s">
        <v>1506</v>
      </c>
      <c r="G1048" s="231"/>
      <c r="H1048" s="234">
        <v>16.800000000000001</v>
      </c>
      <c r="I1048" s="235"/>
      <c r="J1048" s="231"/>
      <c r="K1048" s="231"/>
      <c r="L1048" s="236"/>
      <c r="M1048" s="237"/>
      <c r="N1048" s="238"/>
      <c r="O1048" s="238"/>
      <c r="P1048" s="238"/>
      <c r="Q1048" s="238"/>
      <c r="R1048" s="238"/>
      <c r="S1048" s="238"/>
      <c r="T1048" s="23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40" t="s">
        <v>146</v>
      </c>
      <c r="AU1048" s="240" t="s">
        <v>82</v>
      </c>
      <c r="AV1048" s="14" t="s">
        <v>82</v>
      </c>
      <c r="AW1048" s="14" t="s">
        <v>33</v>
      </c>
      <c r="AX1048" s="14" t="s">
        <v>72</v>
      </c>
      <c r="AY1048" s="240" t="s">
        <v>136</v>
      </c>
    </row>
    <row r="1049" s="15" customFormat="1">
      <c r="A1049" s="15"/>
      <c r="B1049" s="241"/>
      <c r="C1049" s="242"/>
      <c r="D1049" s="221" t="s">
        <v>146</v>
      </c>
      <c r="E1049" s="243" t="s">
        <v>19</v>
      </c>
      <c r="F1049" s="244" t="s">
        <v>151</v>
      </c>
      <c r="G1049" s="242"/>
      <c r="H1049" s="245">
        <v>67.620000000000005</v>
      </c>
      <c r="I1049" s="246"/>
      <c r="J1049" s="242"/>
      <c r="K1049" s="242"/>
      <c r="L1049" s="247"/>
      <c r="M1049" s="248"/>
      <c r="N1049" s="249"/>
      <c r="O1049" s="249"/>
      <c r="P1049" s="249"/>
      <c r="Q1049" s="249"/>
      <c r="R1049" s="249"/>
      <c r="S1049" s="249"/>
      <c r="T1049" s="250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51" t="s">
        <v>146</v>
      </c>
      <c r="AU1049" s="251" t="s">
        <v>82</v>
      </c>
      <c r="AV1049" s="15" t="s">
        <v>144</v>
      </c>
      <c r="AW1049" s="15" t="s">
        <v>33</v>
      </c>
      <c r="AX1049" s="15" t="s">
        <v>80</v>
      </c>
      <c r="AY1049" s="251" t="s">
        <v>136</v>
      </c>
    </row>
    <row r="1050" s="2" customFormat="1" ht="24.15" customHeight="1">
      <c r="A1050" s="40"/>
      <c r="B1050" s="41"/>
      <c r="C1050" s="206" t="s">
        <v>1519</v>
      </c>
      <c r="D1050" s="206" t="s">
        <v>139</v>
      </c>
      <c r="E1050" s="207" t="s">
        <v>1520</v>
      </c>
      <c r="F1050" s="208" t="s">
        <v>1521</v>
      </c>
      <c r="G1050" s="209" t="s">
        <v>154</v>
      </c>
      <c r="H1050" s="210">
        <v>67.620000000000005</v>
      </c>
      <c r="I1050" s="211"/>
      <c r="J1050" s="212">
        <f>ROUND(I1050*H1050,2)</f>
        <v>0</v>
      </c>
      <c r="K1050" s="208" t="s">
        <v>143</v>
      </c>
      <c r="L1050" s="46"/>
      <c r="M1050" s="213" t="s">
        <v>19</v>
      </c>
      <c r="N1050" s="214" t="s">
        <v>43</v>
      </c>
      <c r="O1050" s="86"/>
      <c r="P1050" s="215">
        <f>O1050*H1050</f>
        <v>0</v>
      </c>
      <c r="Q1050" s="215">
        <v>0.00014999999999999999</v>
      </c>
      <c r="R1050" s="215">
        <f>Q1050*H1050</f>
        <v>0.010142999999999999</v>
      </c>
      <c r="S1050" s="215">
        <v>0</v>
      </c>
      <c r="T1050" s="216">
        <f>S1050*H1050</f>
        <v>0</v>
      </c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R1050" s="217" t="s">
        <v>234</v>
      </c>
      <c r="AT1050" s="217" t="s">
        <v>139</v>
      </c>
      <c r="AU1050" s="217" t="s">
        <v>82</v>
      </c>
      <c r="AY1050" s="19" t="s">
        <v>136</v>
      </c>
      <c r="BE1050" s="218">
        <f>IF(N1050="základní",J1050,0)</f>
        <v>0</v>
      </c>
      <c r="BF1050" s="218">
        <f>IF(N1050="snížená",J1050,0)</f>
        <v>0</v>
      </c>
      <c r="BG1050" s="218">
        <f>IF(N1050="zákl. přenesená",J1050,0)</f>
        <v>0</v>
      </c>
      <c r="BH1050" s="218">
        <f>IF(N1050="sníž. přenesená",J1050,0)</f>
        <v>0</v>
      </c>
      <c r="BI1050" s="218">
        <f>IF(N1050="nulová",J1050,0)</f>
        <v>0</v>
      </c>
      <c r="BJ1050" s="19" t="s">
        <v>80</v>
      </c>
      <c r="BK1050" s="218">
        <f>ROUND(I1050*H1050,2)</f>
        <v>0</v>
      </c>
      <c r="BL1050" s="19" t="s">
        <v>234</v>
      </c>
      <c r="BM1050" s="217" t="s">
        <v>1522</v>
      </c>
    </row>
    <row r="1051" s="13" customFormat="1">
      <c r="A1051" s="13"/>
      <c r="B1051" s="219"/>
      <c r="C1051" s="220"/>
      <c r="D1051" s="221" t="s">
        <v>146</v>
      </c>
      <c r="E1051" s="222" t="s">
        <v>19</v>
      </c>
      <c r="F1051" s="223" t="s">
        <v>1146</v>
      </c>
      <c r="G1051" s="220"/>
      <c r="H1051" s="222" t="s">
        <v>19</v>
      </c>
      <c r="I1051" s="224"/>
      <c r="J1051" s="220"/>
      <c r="K1051" s="220"/>
      <c r="L1051" s="225"/>
      <c r="M1051" s="226"/>
      <c r="N1051" s="227"/>
      <c r="O1051" s="227"/>
      <c r="P1051" s="227"/>
      <c r="Q1051" s="227"/>
      <c r="R1051" s="227"/>
      <c r="S1051" s="227"/>
      <c r="T1051" s="228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29" t="s">
        <v>146</v>
      </c>
      <c r="AU1051" s="229" t="s">
        <v>82</v>
      </c>
      <c r="AV1051" s="13" t="s">
        <v>80</v>
      </c>
      <c r="AW1051" s="13" t="s">
        <v>33</v>
      </c>
      <c r="AX1051" s="13" t="s">
        <v>72</v>
      </c>
      <c r="AY1051" s="229" t="s">
        <v>136</v>
      </c>
    </row>
    <row r="1052" s="14" customFormat="1">
      <c r="A1052" s="14"/>
      <c r="B1052" s="230"/>
      <c r="C1052" s="231"/>
      <c r="D1052" s="221" t="s">
        <v>146</v>
      </c>
      <c r="E1052" s="232" t="s">
        <v>19</v>
      </c>
      <c r="F1052" s="233" t="s">
        <v>1505</v>
      </c>
      <c r="G1052" s="231"/>
      <c r="H1052" s="234">
        <v>50.82</v>
      </c>
      <c r="I1052" s="235"/>
      <c r="J1052" s="231"/>
      <c r="K1052" s="231"/>
      <c r="L1052" s="236"/>
      <c r="M1052" s="237"/>
      <c r="N1052" s="238"/>
      <c r="O1052" s="238"/>
      <c r="P1052" s="238"/>
      <c r="Q1052" s="238"/>
      <c r="R1052" s="238"/>
      <c r="S1052" s="238"/>
      <c r="T1052" s="23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40" t="s">
        <v>146</v>
      </c>
      <c r="AU1052" s="240" t="s">
        <v>82</v>
      </c>
      <c r="AV1052" s="14" t="s">
        <v>82</v>
      </c>
      <c r="AW1052" s="14" t="s">
        <v>33</v>
      </c>
      <c r="AX1052" s="14" t="s">
        <v>72</v>
      </c>
      <c r="AY1052" s="240" t="s">
        <v>136</v>
      </c>
    </row>
    <row r="1053" s="14" customFormat="1">
      <c r="A1053" s="14"/>
      <c r="B1053" s="230"/>
      <c r="C1053" s="231"/>
      <c r="D1053" s="221" t="s">
        <v>146</v>
      </c>
      <c r="E1053" s="232" t="s">
        <v>19</v>
      </c>
      <c r="F1053" s="233" t="s">
        <v>1506</v>
      </c>
      <c r="G1053" s="231"/>
      <c r="H1053" s="234">
        <v>16.800000000000001</v>
      </c>
      <c r="I1053" s="235"/>
      <c r="J1053" s="231"/>
      <c r="K1053" s="231"/>
      <c r="L1053" s="236"/>
      <c r="M1053" s="237"/>
      <c r="N1053" s="238"/>
      <c r="O1053" s="238"/>
      <c r="P1053" s="238"/>
      <c r="Q1053" s="238"/>
      <c r="R1053" s="238"/>
      <c r="S1053" s="238"/>
      <c r="T1053" s="23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0" t="s">
        <v>146</v>
      </c>
      <c r="AU1053" s="240" t="s">
        <v>82</v>
      </c>
      <c r="AV1053" s="14" t="s">
        <v>82</v>
      </c>
      <c r="AW1053" s="14" t="s">
        <v>33</v>
      </c>
      <c r="AX1053" s="14" t="s">
        <v>72</v>
      </c>
      <c r="AY1053" s="240" t="s">
        <v>136</v>
      </c>
    </row>
    <row r="1054" s="15" customFormat="1">
      <c r="A1054" s="15"/>
      <c r="B1054" s="241"/>
      <c r="C1054" s="242"/>
      <c r="D1054" s="221" t="s">
        <v>146</v>
      </c>
      <c r="E1054" s="243" t="s">
        <v>19</v>
      </c>
      <c r="F1054" s="244" t="s">
        <v>151</v>
      </c>
      <c r="G1054" s="242"/>
      <c r="H1054" s="245">
        <v>67.620000000000005</v>
      </c>
      <c r="I1054" s="246"/>
      <c r="J1054" s="242"/>
      <c r="K1054" s="242"/>
      <c r="L1054" s="247"/>
      <c r="M1054" s="248"/>
      <c r="N1054" s="249"/>
      <c r="O1054" s="249"/>
      <c r="P1054" s="249"/>
      <c r="Q1054" s="249"/>
      <c r="R1054" s="249"/>
      <c r="S1054" s="249"/>
      <c r="T1054" s="250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15"/>
      <c r="AT1054" s="251" t="s">
        <v>146</v>
      </c>
      <c r="AU1054" s="251" t="s">
        <v>82</v>
      </c>
      <c r="AV1054" s="15" t="s">
        <v>144</v>
      </c>
      <c r="AW1054" s="15" t="s">
        <v>33</v>
      </c>
      <c r="AX1054" s="15" t="s">
        <v>80</v>
      </c>
      <c r="AY1054" s="251" t="s">
        <v>136</v>
      </c>
    </row>
    <row r="1055" s="2" customFormat="1" ht="24.15" customHeight="1">
      <c r="A1055" s="40"/>
      <c r="B1055" s="41"/>
      <c r="C1055" s="206" t="s">
        <v>1523</v>
      </c>
      <c r="D1055" s="206" t="s">
        <v>139</v>
      </c>
      <c r="E1055" s="207" t="s">
        <v>1524</v>
      </c>
      <c r="F1055" s="208" t="s">
        <v>1525</v>
      </c>
      <c r="G1055" s="209" t="s">
        <v>154</v>
      </c>
      <c r="H1055" s="210">
        <v>67.620000000000005</v>
      </c>
      <c r="I1055" s="211"/>
      <c r="J1055" s="212">
        <f>ROUND(I1055*H1055,2)</f>
        <v>0</v>
      </c>
      <c r="K1055" s="208" t="s">
        <v>143</v>
      </c>
      <c r="L1055" s="46"/>
      <c r="M1055" s="213" t="s">
        <v>19</v>
      </c>
      <c r="N1055" s="214" t="s">
        <v>43</v>
      </c>
      <c r="O1055" s="86"/>
      <c r="P1055" s="215">
        <f>O1055*H1055</f>
        <v>0</v>
      </c>
      <c r="Q1055" s="215">
        <v>0.00012</v>
      </c>
      <c r="R1055" s="215">
        <f>Q1055*H1055</f>
        <v>0.0081144000000000008</v>
      </c>
      <c r="S1055" s="215">
        <v>0</v>
      </c>
      <c r="T1055" s="216">
        <f>S1055*H1055</f>
        <v>0</v>
      </c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R1055" s="217" t="s">
        <v>234</v>
      </c>
      <c r="AT1055" s="217" t="s">
        <v>139</v>
      </c>
      <c r="AU1055" s="217" t="s">
        <v>82</v>
      </c>
      <c r="AY1055" s="19" t="s">
        <v>136</v>
      </c>
      <c r="BE1055" s="218">
        <f>IF(N1055="základní",J1055,0)</f>
        <v>0</v>
      </c>
      <c r="BF1055" s="218">
        <f>IF(N1055="snížená",J1055,0)</f>
        <v>0</v>
      </c>
      <c r="BG1055" s="218">
        <f>IF(N1055="zákl. přenesená",J1055,0)</f>
        <v>0</v>
      </c>
      <c r="BH1055" s="218">
        <f>IF(N1055="sníž. přenesená",J1055,0)</f>
        <v>0</v>
      </c>
      <c r="BI1055" s="218">
        <f>IF(N1055="nulová",J1055,0)</f>
        <v>0</v>
      </c>
      <c r="BJ1055" s="19" t="s">
        <v>80</v>
      </c>
      <c r="BK1055" s="218">
        <f>ROUND(I1055*H1055,2)</f>
        <v>0</v>
      </c>
      <c r="BL1055" s="19" t="s">
        <v>234</v>
      </c>
      <c r="BM1055" s="217" t="s">
        <v>1526</v>
      </c>
    </row>
    <row r="1056" s="13" customFormat="1">
      <c r="A1056" s="13"/>
      <c r="B1056" s="219"/>
      <c r="C1056" s="220"/>
      <c r="D1056" s="221" t="s">
        <v>146</v>
      </c>
      <c r="E1056" s="222" t="s">
        <v>19</v>
      </c>
      <c r="F1056" s="223" t="s">
        <v>1146</v>
      </c>
      <c r="G1056" s="220"/>
      <c r="H1056" s="222" t="s">
        <v>19</v>
      </c>
      <c r="I1056" s="224"/>
      <c r="J1056" s="220"/>
      <c r="K1056" s="220"/>
      <c r="L1056" s="225"/>
      <c r="M1056" s="226"/>
      <c r="N1056" s="227"/>
      <c r="O1056" s="227"/>
      <c r="P1056" s="227"/>
      <c r="Q1056" s="227"/>
      <c r="R1056" s="227"/>
      <c r="S1056" s="227"/>
      <c r="T1056" s="22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29" t="s">
        <v>146</v>
      </c>
      <c r="AU1056" s="229" t="s">
        <v>82</v>
      </c>
      <c r="AV1056" s="13" t="s">
        <v>80</v>
      </c>
      <c r="AW1056" s="13" t="s">
        <v>33</v>
      </c>
      <c r="AX1056" s="13" t="s">
        <v>72</v>
      </c>
      <c r="AY1056" s="229" t="s">
        <v>136</v>
      </c>
    </row>
    <row r="1057" s="14" customFormat="1">
      <c r="A1057" s="14"/>
      <c r="B1057" s="230"/>
      <c r="C1057" s="231"/>
      <c r="D1057" s="221" t="s">
        <v>146</v>
      </c>
      <c r="E1057" s="232" t="s">
        <v>19</v>
      </c>
      <c r="F1057" s="233" t="s">
        <v>1505</v>
      </c>
      <c r="G1057" s="231"/>
      <c r="H1057" s="234">
        <v>50.82</v>
      </c>
      <c r="I1057" s="235"/>
      <c r="J1057" s="231"/>
      <c r="K1057" s="231"/>
      <c r="L1057" s="236"/>
      <c r="M1057" s="237"/>
      <c r="N1057" s="238"/>
      <c r="O1057" s="238"/>
      <c r="P1057" s="238"/>
      <c r="Q1057" s="238"/>
      <c r="R1057" s="238"/>
      <c r="S1057" s="238"/>
      <c r="T1057" s="23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0" t="s">
        <v>146</v>
      </c>
      <c r="AU1057" s="240" t="s">
        <v>82</v>
      </c>
      <c r="AV1057" s="14" t="s">
        <v>82</v>
      </c>
      <c r="AW1057" s="14" t="s">
        <v>33</v>
      </c>
      <c r="AX1057" s="14" t="s">
        <v>72</v>
      </c>
      <c r="AY1057" s="240" t="s">
        <v>136</v>
      </c>
    </row>
    <row r="1058" s="14" customFormat="1">
      <c r="A1058" s="14"/>
      <c r="B1058" s="230"/>
      <c r="C1058" s="231"/>
      <c r="D1058" s="221" t="s">
        <v>146</v>
      </c>
      <c r="E1058" s="232" t="s">
        <v>19</v>
      </c>
      <c r="F1058" s="233" t="s">
        <v>1506</v>
      </c>
      <c r="G1058" s="231"/>
      <c r="H1058" s="234">
        <v>16.800000000000001</v>
      </c>
      <c r="I1058" s="235"/>
      <c r="J1058" s="231"/>
      <c r="K1058" s="231"/>
      <c r="L1058" s="236"/>
      <c r="M1058" s="237"/>
      <c r="N1058" s="238"/>
      <c r="O1058" s="238"/>
      <c r="P1058" s="238"/>
      <c r="Q1058" s="238"/>
      <c r="R1058" s="238"/>
      <c r="S1058" s="238"/>
      <c r="T1058" s="23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40" t="s">
        <v>146</v>
      </c>
      <c r="AU1058" s="240" t="s">
        <v>82</v>
      </c>
      <c r="AV1058" s="14" t="s">
        <v>82</v>
      </c>
      <c r="AW1058" s="14" t="s">
        <v>33</v>
      </c>
      <c r="AX1058" s="14" t="s">
        <v>72</v>
      </c>
      <c r="AY1058" s="240" t="s">
        <v>136</v>
      </c>
    </row>
    <row r="1059" s="15" customFormat="1">
      <c r="A1059" s="15"/>
      <c r="B1059" s="241"/>
      <c r="C1059" s="242"/>
      <c r="D1059" s="221" t="s">
        <v>146</v>
      </c>
      <c r="E1059" s="243" t="s">
        <v>19</v>
      </c>
      <c r="F1059" s="244" t="s">
        <v>151</v>
      </c>
      <c r="G1059" s="242"/>
      <c r="H1059" s="245">
        <v>67.620000000000005</v>
      </c>
      <c r="I1059" s="246"/>
      <c r="J1059" s="242"/>
      <c r="K1059" s="242"/>
      <c r="L1059" s="247"/>
      <c r="M1059" s="248"/>
      <c r="N1059" s="249"/>
      <c r="O1059" s="249"/>
      <c r="P1059" s="249"/>
      <c r="Q1059" s="249"/>
      <c r="R1059" s="249"/>
      <c r="S1059" s="249"/>
      <c r="T1059" s="250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15"/>
      <c r="AT1059" s="251" t="s">
        <v>146</v>
      </c>
      <c r="AU1059" s="251" t="s">
        <v>82</v>
      </c>
      <c r="AV1059" s="15" t="s">
        <v>144</v>
      </c>
      <c r="AW1059" s="15" t="s">
        <v>33</v>
      </c>
      <c r="AX1059" s="15" t="s">
        <v>80</v>
      </c>
      <c r="AY1059" s="251" t="s">
        <v>136</v>
      </c>
    </row>
    <row r="1060" s="2" customFormat="1" ht="37.8" customHeight="1">
      <c r="A1060" s="40"/>
      <c r="B1060" s="41"/>
      <c r="C1060" s="206" t="s">
        <v>1527</v>
      </c>
      <c r="D1060" s="206" t="s">
        <v>139</v>
      </c>
      <c r="E1060" s="207" t="s">
        <v>1528</v>
      </c>
      <c r="F1060" s="208" t="s">
        <v>1529</v>
      </c>
      <c r="G1060" s="209" t="s">
        <v>154</v>
      </c>
      <c r="H1060" s="210">
        <v>67.620000000000005</v>
      </c>
      <c r="I1060" s="211"/>
      <c r="J1060" s="212">
        <f>ROUND(I1060*H1060,2)</f>
        <v>0</v>
      </c>
      <c r="K1060" s="208" t="s">
        <v>143</v>
      </c>
      <c r="L1060" s="46"/>
      <c r="M1060" s="213" t="s">
        <v>19</v>
      </c>
      <c r="N1060" s="214" t="s">
        <v>43</v>
      </c>
      <c r="O1060" s="86"/>
      <c r="P1060" s="215">
        <f>O1060*H1060</f>
        <v>0</v>
      </c>
      <c r="Q1060" s="215">
        <v>0.00011</v>
      </c>
      <c r="R1060" s="215">
        <f>Q1060*H1060</f>
        <v>0.0074382000000000007</v>
      </c>
      <c r="S1060" s="215">
        <v>0</v>
      </c>
      <c r="T1060" s="216">
        <f>S1060*H1060</f>
        <v>0</v>
      </c>
      <c r="U1060" s="40"/>
      <c r="V1060" s="40"/>
      <c r="W1060" s="40"/>
      <c r="X1060" s="40"/>
      <c r="Y1060" s="40"/>
      <c r="Z1060" s="40"/>
      <c r="AA1060" s="40"/>
      <c r="AB1060" s="40"/>
      <c r="AC1060" s="40"/>
      <c r="AD1060" s="40"/>
      <c r="AE1060" s="40"/>
      <c r="AR1060" s="217" t="s">
        <v>234</v>
      </c>
      <c r="AT1060" s="217" t="s">
        <v>139</v>
      </c>
      <c r="AU1060" s="217" t="s">
        <v>82</v>
      </c>
      <c r="AY1060" s="19" t="s">
        <v>136</v>
      </c>
      <c r="BE1060" s="218">
        <f>IF(N1060="základní",J1060,0)</f>
        <v>0</v>
      </c>
      <c r="BF1060" s="218">
        <f>IF(N1060="snížená",J1060,0)</f>
        <v>0</v>
      </c>
      <c r="BG1060" s="218">
        <f>IF(N1060="zákl. přenesená",J1060,0)</f>
        <v>0</v>
      </c>
      <c r="BH1060" s="218">
        <f>IF(N1060="sníž. přenesená",J1060,0)</f>
        <v>0</v>
      </c>
      <c r="BI1060" s="218">
        <f>IF(N1060="nulová",J1060,0)</f>
        <v>0</v>
      </c>
      <c r="BJ1060" s="19" t="s">
        <v>80</v>
      </c>
      <c r="BK1060" s="218">
        <f>ROUND(I1060*H1060,2)</f>
        <v>0</v>
      </c>
      <c r="BL1060" s="19" t="s">
        <v>234</v>
      </c>
      <c r="BM1060" s="217" t="s">
        <v>1530</v>
      </c>
    </row>
    <row r="1061" s="13" customFormat="1">
      <c r="A1061" s="13"/>
      <c r="B1061" s="219"/>
      <c r="C1061" s="220"/>
      <c r="D1061" s="221" t="s">
        <v>146</v>
      </c>
      <c r="E1061" s="222" t="s">
        <v>19</v>
      </c>
      <c r="F1061" s="223" t="s">
        <v>1146</v>
      </c>
      <c r="G1061" s="220"/>
      <c r="H1061" s="222" t="s">
        <v>19</v>
      </c>
      <c r="I1061" s="224"/>
      <c r="J1061" s="220"/>
      <c r="K1061" s="220"/>
      <c r="L1061" s="225"/>
      <c r="M1061" s="226"/>
      <c r="N1061" s="227"/>
      <c r="O1061" s="227"/>
      <c r="P1061" s="227"/>
      <c r="Q1061" s="227"/>
      <c r="R1061" s="227"/>
      <c r="S1061" s="227"/>
      <c r="T1061" s="228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29" t="s">
        <v>146</v>
      </c>
      <c r="AU1061" s="229" t="s">
        <v>82</v>
      </c>
      <c r="AV1061" s="13" t="s">
        <v>80</v>
      </c>
      <c r="AW1061" s="13" t="s">
        <v>33</v>
      </c>
      <c r="AX1061" s="13" t="s">
        <v>72</v>
      </c>
      <c r="AY1061" s="229" t="s">
        <v>136</v>
      </c>
    </row>
    <row r="1062" s="14" customFormat="1">
      <c r="A1062" s="14"/>
      <c r="B1062" s="230"/>
      <c r="C1062" s="231"/>
      <c r="D1062" s="221" t="s">
        <v>146</v>
      </c>
      <c r="E1062" s="232" t="s">
        <v>19</v>
      </c>
      <c r="F1062" s="233" t="s">
        <v>1505</v>
      </c>
      <c r="G1062" s="231"/>
      <c r="H1062" s="234">
        <v>50.82</v>
      </c>
      <c r="I1062" s="235"/>
      <c r="J1062" s="231"/>
      <c r="K1062" s="231"/>
      <c r="L1062" s="236"/>
      <c r="M1062" s="237"/>
      <c r="N1062" s="238"/>
      <c r="O1062" s="238"/>
      <c r="P1062" s="238"/>
      <c r="Q1062" s="238"/>
      <c r="R1062" s="238"/>
      <c r="S1062" s="238"/>
      <c r="T1062" s="23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0" t="s">
        <v>146</v>
      </c>
      <c r="AU1062" s="240" t="s">
        <v>82</v>
      </c>
      <c r="AV1062" s="14" t="s">
        <v>82</v>
      </c>
      <c r="AW1062" s="14" t="s">
        <v>33</v>
      </c>
      <c r="AX1062" s="14" t="s">
        <v>72</v>
      </c>
      <c r="AY1062" s="240" t="s">
        <v>136</v>
      </c>
    </row>
    <row r="1063" s="14" customFormat="1">
      <c r="A1063" s="14"/>
      <c r="B1063" s="230"/>
      <c r="C1063" s="231"/>
      <c r="D1063" s="221" t="s">
        <v>146</v>
      </c>
      <c r="E1063" s="232" t="s">
        <v>19</v>
      </c>
      <c r="F1063" s="233" t="s">
        <v>1506</v>
      </c>
      <c r="G1063" s="231"/>
      <c r="H1063" s="234">
        <v>16.800000000000001</v>
      </c>
      <c r="I1063" s="235"/>
      <c r="J1063" s="231"/>
      <c r="K1063" s="231"/>
      <c r="L1063" s="236"/>
      <c r="M1063" s="237"/>
      <c r="N1063" s="238"/>
      <c r="O1063" s="238"/>
      <c r="P1063" s="238"/>
      <c r="Q1063" s="238"/>
      <c r="R1063" s="238"/>
      <c r="S1063" s="238"/>
      <c r="T1063" s="23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40" t="s">
        <v>146</v>
      </c>
      <c r="AU1063" s="240" t="s">
        <v>82</v>
      </c>
      <c r="AV1063" s="14" t="s">
        <v>82</v>
      </c>
      <c r="AW1063" s="14" t="s">
        <v>33</v>
      </c>
      <c r="AX1063" s="14" t="s">
        <v>72</v>
      </c>
      <c r="AY1063" s="240" t="s">
        <v>136</v>
      </c>
    </row>
    <row r="1064" s="15" customFormat="1">
      <c r="A1064" s="15"/>
      <c r="B1064" s="241"/>
      <c r="C1064" s="242"/>
      <c r="D1064" s="221" t="s">
        <v>146</v>
      </c>
      <c r="E1064" s="243" t="s">
        <v>19</v>
      </c>
      <c r="F1064" s="244" t="s">
        <v>151</v>
      </c>
      <c r="G1064" s="242"/>
      <c r="H1064" s="245">
        <v>67.620000000000005</v>
      </c>
      <c r="I1064" s="246"/>
      <c r="J1064" s="242"/>
      <c r="K1064" s="242"/>
      <c r="L1064" s="247"/>
      <c r="M1064" s="248"/>
      <c r="N1064" s="249"/>
      <c r="O1064" s="249"/>
      <c r="P1064" s="249"/>
      <c r="Q1064" s="249"/>
      <c r="R1064" s="249"/>
      <c r="S1064" s="249"/>
      <c r="T1064" s="250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T1064" s="251" t="s">
        <v>146</v>
      </c>
      <c r="AU1064" s="251" t="s">
        <v>82</v>
      </c>
      <c r="AV1064" s="15" t="s">
        <v>144</v>
      </c>
      <c r="AW1064" s="15" t="s">
        <v>33</v>
      </c>
      <c r="AX1064" s="15" t="s">
        <v>80</v>
      </c>
      <c r="AY1064" s="251" t="s">
        <v>136</v>
      </c>
    </row>
    <row r="1065" s="2" customFormat="1" ht="37.8" customHeight="1">
      <c r="A1065" s="40"/>
      <c r="B1065" s="41"/>
      <c r="C1065" s="206" t="s">
        <v>1531</v>
      </c>
      <c r="D1065" s="206" t="s">
        <v>139</v>
      </c>
      <c r="E1065" s="207" t="s">
        <v>1532</v>
      </c>
      <c r="F1065" s="208" t="s">
        <v>1533</v>
      </c>
      <c r="G1065" s="209" t="s">
        <v>154</v>
      </c>
      <c r="H1065" s="210">
        <v>67.620000000000005</v>
      </c>
      <c r="I1065" s="211"/>
      <c r="J1065" s="212">
        <f>ROUND(I1065*H1065,2)</f>
        <v>0</v>
      </c>
      <c r="K1065" s="208" t="s">
        <v>143</v>
      </c>
      <c r="L1065" s="46"/>
      <c r="M1065" s="213" t="s">
        <v>19</v>
      </c>
      <c r="N1065" s="214" t="s">
        <v>43</v>
      </c>
      <c r="O1065" s="86"/>
      <c r="P1065" s="215">
        <f>O1065*H1065</f>
        <v>0</v>
      </c>
      <c r="Q1065" s="215">
        <v>0.00032000000000000003</v>
      </c>
      <c r="R1065" s="215">
        <f>Q1065*H1065</f>
        <v>0.021638400000000002</v>
      </c>
      <c r="S1065" s="215">
        <v>0</v>
      </c>
      <c r="T1065" s="216">
        <f>S1065*H1065</f>
        <v>0</v>
      </c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R1065" s="217" t="s">
        <v>234</v>
      </c>
      <c r="AT1065" s="217" t="s">
        <v>139</v>
      </c>
      <c r="AU1065" s="217" t="s">
        <v>82</v>
      </c>
      <c r="AY1065" s="19" t="s">
        <v>136</v>
      </c>
      <c r="BE1065" s="218">
        <f>IF(N1065="základní",J1065,0)</f>
        <v>0</v>
      </c>
      <c r="BF1065" s="218">
        <f>IF(N1065="snížená",J1065,0)</f>
        <v>0</v>
      </c>
      <c r="BG1065" s="218">
        <f>IF(N1065="zákl. přenesená",J1065,0)</f>
        <v>0</v>
      </c>
      <c r="BH1065" s="218">
        <f>IF(N1065="sníž. přenesená",J1065,0)</f>
        <v>0</v>
      </c>
      <c r="BI1065" s="218">
        <f>IF(N1065="nulová",J1065,0)</f>
        <v>0</v>
      </c>
      <c r="BJ1065" s="19" t="s">
        <v>80</v>
      </c>
      <c r="BK1065" s="218">
        <f>ROUND(I1065*H1065,2)</f>
        <v>0</v>
      </c>
      <c r="BL1065" s="19" t="s">
        <v>234</v>
      </c>
      <c r="BM1065" s="217" t="s">
        <v>1534</v>
      </c>
    </row>
    <row r="1066" s="13" customFormat="1">
      <c r="A1066" s="13"/>
      <c r="B1066" s="219"/>
      <c r="C1066" s="220"/>
      <c r="D1066" s="221" t="s">
        <v>146</v>
      </c>
      <c r="E1066" s="222" t="s">
        <v>19</v>
      </c>
      <c r="F1066" s="223" t="s">
        <v>1146</v>
      </c>
      <c r="G1066" s="220"/>
      <c r="H1066" s="222" t="s">
        <v>19</v>
      </c>
      <c r="I1066" s="224"/>
      <c r="J1066" s="220"/>
      <c r="K1066" s="220"/>
      <c r="L1066" s="225"/>
      <c r="M1066" s="226"/>
      <c r="N1066" s="227"/>
      <c r="O1066" s="227"/>
      <c r="P1066" s="227"/>
      <c r="Q1066" s="227"/>
      <c r="R1066" s="227"/>
      <c r="S1066" s="227"/>
      <c r="T1066" s="22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29" t="s">
        <v>146</v>
      </c>
      <c r="AU1066" s="229" t="s">
        <v>82</v>
      </c>
      <c r="AV1066" s="13" t="s">
        <v>80</v>
      </c>
      <c r="AW1066" s="13" t="s">
        <v>33</v>
      </c>
      <c r="AX1066" s="13" t="s">
        <v>72</v>
      </c>
      <c r="AY1066" s="229" t="s">
        <v>136</v>
      </c>
    </row>
    <row r="1067" s="14" customFormat="1">
      <c r="A1067" s="14"/>
      <c r="B1067" s="230"/>
      <c r="C1067" s="231"/>
      <c r="D1067" s="221" t="s">
        <v>146</v>
      </c>
      <c r="E1067" s="232" t="s">
        <v>19</v>
      </c>
      <c r="F1067" s="233" t="s">
        <v>1505</v>
      </c>
      <c r="G1067" s="231"/>
      <c r="H1067" s="234">
        <v>50.82</v>
      </c>
      <c r="I1067" s="235"/>
      <c r="J1067" s="231"/>
      <c r="K1067" s="231"/>
      <c r="L1067" s="236"/>
      <c r="M1067" s="237"/>
      <c r="N1067" s="238"/>
      <c r="O1067" s="238"/>
      <c r="P1067" s="238"/>
      <c r="Q1067" s="238"/>
      <c r="R1067" s="238"/>
      <c r="S1067" s="238"/>
      <c r="T1067" s="23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40" t="s">
        <v>146</v>
      </c>
      <c r="AU1067" s="240" t="s">
        <v>82</v>
      </c>
      <c r="AV1067" s="14" t="s">
        <v>82</v>
      </c>
      <c r="AW1067" s="14" t="s">
        <v>33</v>
      </c>
      <c r="AX1067" s="14" t="s">
        <v>72</v>
      </c>
      <c r="AY1067" s="240" t="s">
        <v>136</v>
      </c>
    </row>
    <row r="1068" s="14" customFormat="1">
      <c r="A1068" s="14"/>
      <c r="B1068" s="230"/>
      <c r="C1068" s="231"/>
      <c r="D1068" s="221" t="s">
        <v>146</v>
      </c>
      <c r="E1068" s="232" t="s">
        <v>19</v>
      </c>
      <c r="F1068" s="233" t="s">
        <v>1506</v>
      </c>
      <c r="G1068" s="231"/>
      <c r="H1068" s="234">
        <v>16.800000000000001</v>
      </c>
      <c r="I1068" s="235"/>
      <c r="J1068" s="231"/>
      <c r="K1068" s="231"/>
      <c r="L1068" s="236"/>
      <c r="M1068" s="237"/>
      <c r="N1068" s="238"/>
      <c r="O1068" s="238"/>
      <c r="P1068" s="238"/>
      <c r="Q1068" s="238"/>
      <c r="R1068" s="238"/>
      <c r="S1068" s="238"/>
      <c r="T1068" s="23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40" t="s">
        <v>146</v>
      </c>
      <c r="AU1068" s="240" t="s">
        <v>82</v>
      </c>
      <c r="AV1068" s="14" t="s">
        <v>82</v>
      </c>
      <c r="AW1068" s="14" t="s">
        <v>33</v>
      </c>
      <c r="AX1068" s="14" t="s">
        <v>72</v>
      </c>
      <c r="AY1068" s="240" t="s">
        <v>136</v>
      </c>
    </row>
    <row r="1069" s="15" customFormat="1">
      <c r="A1069" s="15"/>
      <c r="B1069" s="241"/>
      <c r="C1069" s="242"/>
      <c r="D1069" s="221" t="s">
        <v>146</v>
      </c>
      <c r="E1069" s="243" t="s">
        <v>19</v>
      </c>
      <c r="F1069" s="244" t="s">
        <v>151</v>
      </c>
      <c r="G1069" s="242"/>
      <c r="H1069" s="245">
        <v>67.620000000000005</v>
      </c>
      <c r="I1069" s="246"/>
      <c r="J1069" s="242"/>
      <c r="K1069" s="242"/>
      <c r="L1069" s="247"/>
      <c r="M1069" s="248"/>
      <c r="N1069" s="249"/>
      <c r="O1069" s="249"/>
      <c r="P1069" s="249"/>
      <c r="Q1069" s="249"/>
      <c r="R1069" s="249"/>
      <c r="S1069" s="249"/>
      <c r="T1069" s="250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51" t="s">
        <v>146</v>
      </c>
      <c r="AU1069" s="251" t="s">
        <v>82</v>
      </c>
      <c r="AV1069" s="15" t="s">
        <v>144</v>
      </c>
      <c r="AW1069" s="15" t="s">
        <v>33</v>
      </c>
      <c r="AX1069" s="15" t="s">
        <v>80</v>
      </c>
      <c r="AY1069" s="251" t="s">
        <v>136</v>
      </c>
    </row>
    <row r="1070" s="2" customFormat="1" ht="37.8" customHeight="1">
      <c r="A1070" s="40"/>
      <c r="B1070" s="41"/>
      <c r="C1070" s="206" t="s">
        <v>1535</v>
      </c>
      <c r="D1070" s="206" t="s">
        <v>139</v>
      </c>
      <c r="E1070" s="207" t="s">
        <v>1536</v>
      </c>
      <c r="F1070" s="208" t="s">
        <v>1537</v>
      </c>
      <c r="G1070" s="209" t="s">
        <v>154</v>
      </c>
      <c r="H1070" s="210">
        <v>118.288</v>
      </c>
      <c r="I1070" s="211"/>
      <c r="J1070" s="212">
        <f>ROUND(I1070*H1070,2)</f>
        <v>0</v>
      </c>
      <c r="K1070" s="208" t="s">
        <v>143</v>
      </c>
      <c r="L1070" s="46"/>
      <c r="M1070" s="213" t="s">
        <v>19</v>
      </c>
      <c r="N1070" s="214" t="s">
        <v>43</v>
      </c>
      <c r="O1070" s="86"/>
      <c r="P1070" s="215">
        <f>O1070*H1070</f>
        <v>0</v>
      </c>
      <c r="Q1070" s="215">
        <v>6.9999999999999994E-05</v>
      </c>
      <c r="R1070" s="215">
        <f>Q1070*H1070</f>
        <v>0.0082801599999999982</v>
      </c>
      <c r="S1070" s="215">
        <v>0</v>
      </c>
      <c r="T1070" s="216">
        <f>S1070*H1070</f>
        <v>0</v>
      </c>
      <c r="U1070" s="40"/>
      <c r="V1070" s="40"/>
      <c r="W1070" s="40"/>
      <c r="X1070" s="40"/>
      <c r="Y1070" s="40"/>
      <c r="Z1070" s="40"/>
      <c r="AA1070" s="40"/>
      <c r="AB1070" s="40"/>
      <c r="AC1070" s="40"/>
      <c r="AD1070" s="40"/>
      <c r="AE1070" s="40"/>
      <c r="AR1070" s="217" t="s">
        <v>234</v>
      </c>
      <c r="AT1070" s="217" t="s">
        <v>139</v>
      </c>
      <c r="AU1070" s="217" t="s">
        <v>82</v>
      </c>
      <c r="AY1070" s="19" t="s">
        <v>136</v>
      </c>
      <c r="BE1070" s="218">
        <f>IF(N1070="základní",J1070,0)</f>
        <v>0</v>
      </c>
      <c r="BF1070" s="218">
        <f>IF(N1070="snížená",J1070,0)</f>
        <v>0</v>
      </c>
      <c r="BG1070" s="218">
        <f>IF(N1070="zákl. přenesená",J1070,0)</f>
        <v>0</v>
      </c>
      <c r="BH1070" s="218">
        <f>IF(N1070="sníž. přenesená",J1070,0)</f>
        <v>0</v>
      </c>
      <c r="BI1070" s="218">
        <f>IF(N1070="nulová",J1070,0)</f>
        <v>0</v>
      </c>
      <c r="BJ1070" s="19" t="s">
        <v>80</v>
      </c>
      <c r="BK1070" s="218">
        <f>ROUND(I1070*H1070,2)</f>
        <v>0</v>
      </c>
      <c r="BL1070" s="19" t="s">
        <v>234</v>
      </c>
      <c r="BM1070" s="217" t="s">
        <v>1538</v>
      </c>
    </row>
    <row r="1071" s="13" customFormat="1">
      <c r="A1071" s="13"/>
      <c r="B1071" s="219"/>
      <c r="C1071" s="220"/>
      <c r="D1071" s="221" t="s">
        <v>146</v>
      </c>
      <c r="E1071" s="222" t="s">
        <v>19</v>
      </c>
      <c r="F1071" s="223" t="s">
        <v>1539</v>
      </c>
      <c r="G1071" s="220"/>
      <c r="H1071" s="222" t="s">
        <v>19</v>
      </c>
      <c r="I1071" s="224"/>
      <c r="J1071" s="220"/>
      <c r="K1071" s="220"/>
      <c r="L1071" s="225"/>
      <c r="M1071" s="226"/>
      <c r="N1071" s="227"/>
      <c r="O1071" s="227"/>
      <c r="P1071" s="227"/>
      <c r="Q1071" s="227"/>
      <c r="R1071" s="227"/>
      <c r="S1071" s="227"/>
      <c r="T1071" s="228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29" t="s">
        <v>146</v>
      </c>
      <c r="AU1071" s="229" t="s">
        <v>82</v>
      </c>
      <c r="AV1071" s="13" t="s">
        <v>80</v>
      </c>
      <c r="AW1071" s="13" t="s">
        <v>33</v>
      </c>
      <c r="AX1071" s="13" t="s">
        <v>72</v>
      </c>
      <c r="AY1071" s="229" t="s">
        <v>136</v>
      </c>
    </row>
    <row r="1072" s="14" customFormat="1">
      <c r="A1072" s="14"/>
      <c r="B1072" s="230"/>
      <c r="C1072" s="231"/>
      <c r="D1072" s="221" t="s">
        <v>146</v>
      </c>
      <c r="E1072" s="232" t="s">
        <v>19</v>
      </c>
      <c r="F1072" s="233" t="s">
        <v>1540</v>
      </c>
      <c r="G1072" s="231"/>
      <c r="H1072" s="234">
        <v>43.607999999999997</v>
      </c>
      <c r="I1072" s="235"/>
      <c r="J1072" s="231"/>
      <c r="K1072" s="231"/>
      <c r="L1072" s="236"/>
      <c r="M1072" s="237"/>
      <c r="N1072" s="238"/>
      <c r="O1072" s="238"/>
      <c r="P1072" s="238"/>
      <c r="Q1072" s="238"/>
      <c r="R1072" s="238"/>
      <c r="S1072" s="238"/>
      <c r="T1072" s="239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40" t="s">
        <v>146</v>
      </c>
      <c r="AU1072" s="240" t="s">
        <v>82</v>
      </c>
      <c r="AV1072" s="14" t="s">
        <v>82</v>
      </c>
      <c r="AW1072" s="14" t="s">
        <v>33</v>
      </c>
      <c r="AX1072" s="14" t="s">
        <v>72</v>
      </c>
      <c r="AY1072" s="240" t="s">
        <v>136</v>
      </c>
    </row>
    <row r="1073" s="14" customFormat="1">
      <c r="A1073" s="14"/>
      <c r="B1073" s="230"/>
      <c r="C1073" s="231"/>
      <c r="D1073" s="221" t="s">
        <v>146</v>
      </c>
      <c r="E1073" s="232" t="s">
        <v>19</v>
      </c>
      <c r="F1073" s="233" t="s">
        <v>1541</v>
      </c>
      <c r="G1073" s="231"/>
      <c r="H1073" s="234">
        <v>38.159999999999997</v>
      </c>
      <c r="I1073" s="235"/>
      <c r="J1073" s="231"/>
      <c r="K1073" s="231"/>
      <c r="L1073" s="236"/>
      <c r="M1073" s="237"/>
      <c r="N1073" s="238"/>
      <c r="O1073" s="238"/>
      <c r="P1073" s="238"/>
      <c r="Q1073" s="238"/>
      <c r="R1073" s="238"/>
      <c r="S1073" s="238"/>
      <c r="T1073" s="23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0" t="s">
        <v>146</v>
      </c>
      <c r="AU1073" s="240" t="s">
        <v>82</v>
      </c>
      <c r="AV1073" s="14" t="s">
        <v>82</v>
      </c>
      <c r="AW1073" s="14" t="s">
        <v>33</v>
      </c>
      <c r="AX1073" s="14" t="s">
        <v>72</v>
      </c>
      <c r="AY1073" s="240" t="s">
        <v>136</v>
      </c>
    </row>
    <row r="1074" s="14" customFormat="1">
      <c r="A1074" s="14"/>
      <c r="B1074" s="230"/>
      <c r="C1074" s="231"/>
      <c r="D1074" s="221" t="s">
        <v>146</v>
      </c>
      <c r="E1074" s="232" t="s">
        <v>19</v>
      </c>
      <c r="F1074" s="233" t="s">
        <v>1542</v>
      </c>
      <c r="G1074" s="231"/>
      <c r="H1074" s="234">
        <v>32</v>
      </c>
      <c r="I1074" s="235"/>
      <c r="J1074" s="231"/>
      <c r="K1074" s="231"/>
      <c r="L1074" s="236"/>
      <c r="M1074" s="237"/>
      <c r="N1074" s="238"/>
      <c r="O1074" s="238"/>
      <c r="P1074" s="238"/>
      <c r="Q1074" s="238"/>
      <c r="R1074" s="238"/>
      <c r="S1074" s="238"/>
      <c r="T1074" s="239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40" t="s">
        <v>146</v>
      </c>
      <c r="AU1074" s="240" t="s">
        <v>82</v>
      </c>
      <c r="AV1074" s="14" t="s">
        <v>82</v>
      </c>
      <c r="AW1074" s="14" t="s">
        <v>33</v>
      </c>
      <c r="AX1074" s="14" t="s">
        <v>72</v>
      </c>
      <c r="AY1074" s="240" t="s">
        <v>136</v>
      </c>
    </row>
    <row r="1075" s="14" customFormat="1">
      <c r="A1075" s="14"/>
      <c r="B1075" s="230"/>
      <c r="C1075" s="231"/>
      <c r="D1075" s="221" t="s">
        <v>146</v>
      </c>
      <c r="E1075" s="232" t="s">
        <v>19</v>
      </c>
      <c r="F1075" s="233" t="s">
        <v>1543</v>
      </c>
      <c r="G1075" s="231"/>
      <c r="H1075" s="234">
        <v>2.04</v>
      </c>
      <c r="I1075" s="235"/>
      <c r="J1075" s="231"/>
      <c r="K1075" s="231"/>
      <c r="L1075" s="236"/>
      <c r="M1075" s="237"/>
      <c r="N1075" s="238"/>
      <c r="O1075" s="238"/>
      <c r="P1075" s="238"/>
      <c r="Q1075" s="238"/>
      <c r="R1075" s="238"/>
      <c r="S1075" s="238"/>
      <c r="T1075" s="23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40" t="s">
        <v>146</v>
      </c>
      <c r="AU1075" s="240" t="s">
        <v>82</v>
      </c>
      <c r="AV1075" s="14" t="s">
        <v>82</v>
      </c>
      <c r="AW1075" s="14" t="s">
        <v>33</v>
      </c>
      <c r="AX1075" s="14" t="s">
        <v>72</v>
      </c>
      <c r="AY1075" s="240" t="s">
        <v>136</v>
      </c>
    </row>
    <row r="1076" s="14" customFormat="1">
      <c r="A1076" s="14"/>
      <c r="B1076" s="230"/>
      <c r="C1076" s="231"/>
      <c r="D1076" s="221" t="s">
        <v>146</v>
      </c>
      <c r="E1076" s="232" t="s">
        <v>19</v>
      </c>
      <c r="F1076" s="233" t="s">
        <v>1544</v>
      </c>
      <c r="G1076" s="231"/>
      <c r="H1076" s="234">
        <v>2.48</v>
      </c>
      <c r="I1076" s="235"/>
      <c r="J1076" s="231"/>
      <c r="K1076" s="231"/>
      <c r="L1076" s="236"/>
      <c r="M1076" s="237"/>
      <c r="N1076" s="238"/>
      <c r="O1076" s="238"/>
      <c r="P1076" s="238"/>
      <c r="Q1076" s="238"/>
      <c r="R1076" s="238"/>
      <c r="S1076" s="238"/>
      <c r="T1076" s="23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0" t="s">
        <v>146</v>
      </c>
      <c r="AU1076" s="240" t="s">
        <v>82</v>
      </c>
      <c r="AV1076" s="14" t="s">
        <v>82</v>
      </c>
      <c r="AW1076" s="14" t="s">
        <v>33</v>
      </c>
      <c r="AX1076" s="14" t="s">
        <v>72</v>
      </c>
      <c r="AY1076" s="240" t="s">
        <v>136</v>
      </c>
    </row>
    <row r="1077" s="15" customFormat="1">
      <c r="A1077" s="15"/>
      <c r="B1077" s="241"/>
      <c r="C1077" s="242"/>
      <c r="D1077" s="221" t="s">
        <v>146</v>
      </c>
      <c r="E1077" s="243" t="s">
        <v>19</v>
      </c>
      <c r="F1077" s="244" t="s">
        <v>151</v>
      </c>
      <c r="G1077" s="242"/>
      <c r="H1077" s="245">
        <v>118.288</v>
      </c>
      <c r="I1077" s="246"/>
      <c r="J1077" s="242"/>
      <c r="K1077" s="242"/>
      <c r="L1077" s="247"/>
      <c r="M1077" s="248"/>
      <c r="N1077" s="249"/>
      <c r="O1077" s="249"/>
      <c r="P1077" s="249"/>
      <c r="Q1077" s="249"/>
      <c r="R1077" s="249"/>
      <c r="S1077" s="249"/>
      <c r="T1077" s="250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51" t="s">
        <v>146</v>
      </c>
      <c r="AU1077" s="251" t="s">
        <v>82</v>
      </c>
      <c r="AV1077" s="15" t="s">
        <v>144</v>
      </c>
      <c r="AW1077" s="15" t="s">
        <v>33</v>
      </c>
      <c r="AX1077" s="15" t="s">
        <v>80</v>
      </c>
      <c r="AY1077" s="251" t="s">
        <v>136</v>
      </c>
    </row>
    <row r="1078" s="2" customFormat="1" ht="24.15" customHeight="1">
      <c r="A1078" s="40"/>
      <c r="B1078" s="41"/>
      <c r="C1078" s="206" t="s">
        <v>1545</v>
      </c>
      <c r="D1078" s="206" t="s">
        <v>139</v>
      </c>
      <c r="E1078" s="207" t="s">
        <v>1546</v>
      </c>
      <c r="F1078" s="208" t="s">
        <v>1547</v>
      </c>
      <c r="G1078" s="209" t="s">
        <v>154</v>
      </c>
      <c r="H1078" s="210">
        <v>118.288</v>
      </c>
      <c r="I1078" s="211"/>
      <c r="J1078" s="212">
        <f>ROUND(I1078*H1078,2)</f>
        <v>0</v>
      </c>
      <c r="K1078" s="208" t="s">
        <v>143</v>
      </c>
      <c r="L1078" s="46"/>
      <c r="M1078" s="213" t="s">
        <v>19</v>
      </c>
      <c r="N1078" s="214" t="s">
        <v>43</v>
      </c>
      <c r="O1078" s="86"/>
      <c r="P1078" s="215">
        <f>O1078*H1078</f>
        <v>0</v>
      </c>
      <c r="Q1078" s="215">
        <v>0.00017000000000000001</v>
      </c>
      <c r="R1078" s="215">
        <f>Q1078*H1078</f>
        <v>0.020108960000000002</v>
      </c>
      <c r="S1078" s="215">
        <v>0</v>
      </c>
      <c r="T1078" s="216">
        <f>S1078*H1078</f>
        <v>0</v>
      </c>
      <c r="U1078" s="40"/>
      <c r="V1078" s="40"/>
      <c r="W1078" s="40"/>
      <c r="X1078" s="40"/>
      <c r="Y1078" s="40"/>
      <c r="Z1078" s="40"/>
      <c r="AA1078" s="40"/>
      <c r="AB1078" s="40"/>
      <c r="AC1078" s="40"/>
      <c r="AD1078" s="40"/>
      <c r="AE1078" s="40"/>
      <c r="AR1078" s="217" t="s">
        <v>234</v>
      </c>
      <c r="AT1078" s="217" t="s">
        <v>139</v>
      </c>
      <c r="AU1078" s="217" t="s">
        <v>82</v>
      </c>
      <c r="AY1078" s="19" t="s">
        <v>136</v>
      </c>
      <c r="BE1078" s="218">
        <f>IF(N1078="základní",J1078,0)</f>
        <v>0</v>
      </c>
      <c r="BF1078" s="218">
        <f>IF(N1078="snížená",J1078,0)</f>
        <v>0</v>
      </c>
      <c r="BG1078" s="218">
        <f>IF(N1078="zákl. přenesená",J1078,0)</f>
        <v>0</v>
      </c>
      <c r="BH1078" s="218">
        <f>IF(N1078="sníž. přenesená",J1078,0)</f>
        <v>0</v>
      </c>
      <c r="BI1078" s="218">
        <f>IF(N1078="nulová",J1078,0)</f>
        <v>0</v>
      </c>
      <c r="BJ1078" s="19" t="s">
        <v>80</v>
      </c>
      <c r="BK1078" s="218">
        <f>ROUND(I1078*H1078,2)</f>
        <v>0</v>
      </c>
      <c r="BL1078" s="19" t="s">
        <v>234</v>
      </c>
      <c r="BM1078" s="217" t="s">
        <v>1548</v>
      </c>
    </row>
    <row r="1079" s="13" customFormat="1">
      <c r="A1079" s="13"/>
      <c r="B1079" s="219"/>
      <c r="C1079" s="220"/>
      <c r="D1079" s="221" t="s">
        <v>146</v>
      </c>
      <c r="E1079" s="222" t="s">
        <v>19</v>
      </c>
      <c r="F1079" s="223" t="s">
        <v>1539</v>
      </c>
      <c r="G1079" s="220"/>
      <c r="H1079" s="222" t="s">
        <v>19</v>
      </c>
      <c r="I1079" s="224"/>
      <c r="J1079" s="220"/>
      <c r="K1079" s="220"/>
      <c r="L1079" s="225"/>
      <c r="M1079" s="226"/>
      <c r="N1079" s="227"/>
      <c r="O1079" s="227"/>
      <c r="P1079" s="227"/>
      <c r="Q1079" s="227"/>
      <c r="R1079" s="227"/>
      <c r="S1079" s="227"/>
      <c r="T1079" s="22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29" t="s">
        <v>146</v>
      </c>
      <c r="AU1079" s="229" t="s">
        <v>82</v>
      </c>
      <c r="AV1079" s="13" t="s">
        <v>80</v>
      </c>
      <c r="AW1079" s="13" t="s">
        <v>33</v>
      </c>
      <c r="AX1079" s="13" t="s">
        <v>72</v>
      </c>
      <c r="AY1079" s="229" t="s">
        <v>136</v>
      </c>
    </row>
    <row r="1080" s="14" customFormat="1">
      <c r="A1080" s="14"/>
      <c r="B1080" s="230"/>
      <c r="C1080" s="231"/>
      <c r="D1080" s="221" t="s">
        <v>146</v>
      </c>
      <c r="E1080" s="232" t="s">
        <v>19</v>
      </c>
      <c r="F1080" s="233" t="s">
        <v>1540</v>
      </c>
      <c r="G1080" s="231"/>
      <c r="H1080" s="234">
        <v>43.607999999999997</v>
      </c>
      <c r="I1080" s="235"/>
      <c r="J1080" s="231"/>
      <c r="K1080" s="231"/>
      <c r="L1080" s="236"/>
      <c r="M1080" s="237"/>
      <c r="N1080" s="238"/>
      <c r="O1080" s="238"/>
      <c r="P1080" s="238"/>
      <c r="Q1080" s="238"/>
      <c r="R1080" s="238"/>
      <c r="S1080" s="238"/>
      <c r="T1080" s="23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0" t="s">
        <v>146</v>
      </c>
      <c r="AU1080" s="240" t="s">
        <v>82</v>
      </c>
      <c r="AV1080" s="14" t="s">
        <v>82</v>
      </c>
      <c r="AW1080" s="14" t="s">
        <v>33</v>
      </c>
      <c r="AX1080" s="14" t="s">
        <v>72</v>
      </c>
      <c r="AY1080" s="240" t="s">
        <v>136</v>
      </c>
    </row>
    <row r="1081" s="14" customFormat="1">
      <c r="A1081" s="14"/>
      <c r="B1081" s="230"/>
      <c r="C1081" s="231"/>
      <c r="D1081" s="221" t="s">
        <v>146</v>
      </c>
      <c r="E1081" s="232" t="s">
        <v>19</v>
      </c>
      <c r="F1081" s="233" t="s">
        <v>1541</v>
      </c>
      <c r="G1081" s="231"/>
      <c r="H1081" s="234">
        <v>38.159999999999997</v>
      </c>
      <c r="I1081" s="235"/>
      <c r="J1081" s="231"/>
      <c r="K1081" s="231"/>
      <c r="L1081" s="236"/>
      <c r="M1081" s="237"/>
      <c r="N1081" s="238"/>
      <c r="O1081" s="238"/>
      <c r="P1081" s="238"/>
      <c r="Q1081" s="238"/>
      <c r="R1081" s="238"/>
      <c r="S1081" s="238"/>
      <c r="T1081" s="23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0" t="s">
        <v>146</v>
      </c>
      <c r="AU1081" s="240" t="s">
        <v>82</v>
      </c>
      <c r="AV1081" s="14" t="s">
        <v>82</v>
      </c>
      <c r="AW1081" s="14" t="s">
        <v>33</v>
      </c>
      <c r="AX1081" s="14" t="s">
        <v>72</v>
      </c>
      <c r="AY1081" s="240" t="s">
        <v>136</v>
      </c>
    </row>
    <row r="1082" s="14" customFormat="1">
      <c r="A1082" s="14"/>
      <c r="B1082" s="230"/>
      <c r="C1082" s="231"/>
      <c r="D1082" s="221" t="s">
        <v>146</v>
      </c>
      <c r="E1082" s="232" t="s">
        <v>19</v>
      </c>
      <c r="F1082" s="233" t="s">
        <v>1542</v>
      </c>
      <c r="G1082" s="231"/>
      <c r="H1082" s="234">
        <v>32</v>
      </c>
      <c r="I1082" s="235"/>
      <c r="J1082" s="231"/>
      <c r="K1082" s="231"/>
      <c r="L1082" s="236"/>
      <c r="M1082" s="237"/>
      <c r="N1082" s="238"/>
      <c r="O1082" s="238"/>
      <c r="P1082" s="238"/>
      <c r="Q1082" s="238"/>
      <c r="R1082" s="238"/>
      <c r="S1082" s="238"/>
      <c r="T1082" s="239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40" t="s">
        <v>146</v>
      </c>
      <c r="AU1082" s="240" t="s">
        <v>82</v>
      </c>
      <c r="AV1082" s="14" t="s">
        <v>82</v>
      </c>
      <c r="AW1082" s="14" t="s">
        <v>33</v>
      </c>
      <c r="AX1082" s="14" t="s">
        <v>72</v>
      </c>
      <c r="AY1082" s="240" t="s">
        <v>136</v>
      </c>
    </row>
    <row r="1083" s="14" customFormat="1">
      <c r="A1083" s="14"/>
      <c r="B1083" s="230"/>
      <c r="C1083" s="231"/>
      <c r="D1083" s="221" t="s">
        <v>146</v>
      </c>
      <c r="E1083" s="232" t="s">
        <v>19</v>
      </c>
      <c r="F1083" s="233" t="s">
        <v>1543</v>
      </c>
      <c r="G1083" s="231"/>
      <c r="H1083" s="234">
        <v>2.04</v>
      </c>
      <c r="I1083" s="235"/>
      <c r="J1083" s="231"/>
      <c r="K1083" s="231"/>
      <c r="L1083" s="236"/>
      <c r="M1083" s="237"/>
      <c r="N1083" s="238"/>
      <c r="O1083" s="238"/>
      <c r="P1083" s="238"/>
      <c r="Q1083" s="238"/>
      <c r="R1083" s="238"/>
      <c r="S1083" s="238"/>
      <c r="T1083" s="23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40" t="s">
        <v>146</v>
      </c>
      <c r="AU1083" s="240" t="s">
        <v>82</v>
      </c>
      <c r="AV1083" s="14" t="s">
        <v>82</v>
      </c>
      <c r="AW1083" s="14" t="s">
        <v>33</v>
      </c>
      <c r="AX1083" s="14" t="s">
        <v>72</v>
      </c>
      <c r="AY1083" s="240" t="s">
        <v>136</v>
      </c>
    </row>
    <row r="1084" s="14" customFormat="1">
      <c r="A1084" s="14"/>
      <c r="B1084" s="230"/>
      <c r="C1084" s="231"/>
      <c r="D1084" s="221" t="s">
        <v>146</v>
      </c>
      <c r="E1084" s="232" t="s">
        <v>19</v>
      </c>
      <c r="F1084" s="233" t="s">
        <v>1544</v>
      </c>
      <c r="G1084" s="231"/>
      <c r="H1084" s="234">
        <v>2.48</v>
      </c>
      <c r="I1084" s="235"/>
      <c r="J1084" s="231"/>
      <c r="K1084" s="231"/>
      <c r="L1084" s="236"/>
      <c r="M1084" s="237"/>
      <c r="N1084" s="238"/>
      <c r="O1084" s="238"/>
      <c r="P1084" s="238"/>
      <c r="Q1084" s="238"/>
      <c r="R1084" s="238"/>
      <c r="S1084" s="238"/>
      <c r="T1084" s="23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40" t="s">
        <v>146</v>
      </c>
      <c r="AU1084" s="240" t="s">
        <v>82</v>
      </c>
      <c r="AV1084" s="14" t="s">
        <v>82</v>
      </c>
      <c r="AW1084" s="14" t="s">
        <v>33</v>
      </c>
      <c r="AX1084" s="14" t="s">
        <v>72</v>
      </c>
      <c r="AY1084" s="240" t="s">
        <v>136</v>
      </c>
    </row>
    <row r="1085" s="15" customFormat="1">
      <c r="A1085" s="15"/>
      <c r="B1085" s="241"/>
      <c r="C1085" s="242"/>
      <c r="D1085" s="221" t="s">
        <v>146</v>
      </c>
      <c r="E1085" s="243" t="s">
        <v>19</v>
      </c>
      <c r="F1085" s="244" t="s">
        <v>151</v>
      </c>
      <c r="G1085" s="242"/>
      <c r="H1085" s="245">
        <v>118.288</v>
      </c>
      <c r="I1085" s="246"/>
      <c r="J1085" s="242"/>
      <c r="K1085" s="242"/>
      <c r="L1085" s="247"/>
      <c r="M1085" s="248"/>
      <c r="N1085" s="249"/>
      <c r="O1085" s="249"/>
      <c r="P1085" s="249"/>
      <c r="Q1085" s="249"/>
      <c r="R1085" s="249"/>
      <c r="S1085" s="249"/>
      <c r="T1085" s="250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51" t="s">
        <v>146</v>
      </c>
      <c r="AU1085" s="251" t="s">
        <v>82</v>
      </c>
      <c r="AV1085" s="15" t="s">
        <v>144</v>
      </c>
      <c r="AW1085" s="15" t="s">
        <v>33</v>
      </c>
      <c r="AX1085" s="15" t="s">
        <v>80</v>
      </c>
      <c r="AY1085" s="251" t="s">
        <v>136</v>
      </c>
    </row>
    <row r="1086" s="2" customFormat="1" ht="24.15" customHeight="1">
      <c r="A1086" s="40"/>
      <c r="B1086" s="41"/>
      <c r="C1086" s="206" t="s">
        <v>1549</v>
      </c>
      <c r="D1086" s="206" t="s">
        <v>139</v>
      </c>
      <c r="E1086" s="207" t="s">
        <v>1550</v>
      </c>
      <c r="F1086" s="208" t="s">
        <v>1551</v>
      </c>
      <c r="G1086" s="209" t="s">
        <v>154</v>
      </c>
      <c r="H1086" s="210">
        <v>118.288</v>
      </c>
      <c r="I1086" s="211"/>
      <c r="J1086" s="212">
        <f>ROUND(I1086*H1086,2)</f>
        <v>0</v>
      </c>
      <c r="K1086" s="208" t="s">
        <v>143</v>
      </c>
      <c r="L1086" s="46"/>
      <c r="M1086" s="213" t="s">
        <v>19</v>
      </c>
      <c r="N1086" s="214" t="s">
        <v>43</v>
      </c>
      <c r="O1086" s="86"/>
      <c r="P1086" s="215">
        <f>O1086*H1086</f>
        <v>0</v>
      </c>
      <c r="Q1086" s="215">
        <v>0.00012</v>
      </c>
      <c r="R1086" s="215">
        <f>Q1086*H1086</f>
        <v>0.01419456</v>
      </c>
      <c r="S1086" s="215">
        <v>0</v>
      </c>
      <c r="T1086" s="216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17" t="s">
        <v>234</v>
      </c>
      <c r="AT1086" s="217" t="s">
        <v>139</v>
      </c>
      <c r="AU1086" s="217" t="s">
        <v>82</v>
      </c>
      <c r="AY1086" s="19" t="s">
        <v>136</v>
      </c>
      <c r="BE1086" s="218">
        <f>IF(N1086="základní",J1086,0)</f>
        <v>0</v>
      </c>
      <c r="BF1086" s="218">
        <f>IF(N1086="snížená",J1086,0)</f>
        <v>0</v>
      </c>
      <c r="BG1086" s="218">
        <f>IF(N1086="zákl. přenesená",J1086,0)</f>
        <v>0</v>
      </c>
      <c r="BH1086" s="218">
        <f>IF(N1086="sníž. přenesená",J1086,0)</f>
        <v>0</v>
      </c>
      <c r="BI1086" s="218">
        <f>IF(N1086="nulová",J1086,0)</f>
        <v>0</v>
      </c>
      <c r="BJ1086" s="19" t="s">
        <v>80</v>
      </c>
      <c r="BK1086" s="218">
        <f>ROUND(I1086*H1086,2)</f>
        <v>0</v>
      </c>
      <c r="BL1086" s="19" t="s">
        <v>234</v>
      </c>
      <c r="BM1086" s="217" t="s">
        <v>1552</v>
      </c>
    </row>
    <row r="1087" s="13" customFormat="1">
      <c r="A1087" s="13"/>
      <c r="B1087" s="219"/>
      <c r="C1087" s="220"/>
      <c r="D1087" s="221" t="s">
        <v>146</v>
      </c>
      <c r="E1087" s="222" t="s">
        <v>19</v>
      </c>
      <c r="F1087" s="223" t="s">
        <v>1539</v>
      </c>
      <c r="G1087" s="220"/>
      <c r="H1087" s="222" t="s">
        <v>19</v>
      </c>
      <c r="I1087" s="224"/>
      <c r="J1087" s="220"/>
      <c r="K1087" s="220"/>
      <c r="L1087" s="225"/>
      <c r="M1087" s="226"/>
      <c r="N1087" s="227"/>
      <c r="O1087" s="227"/>
      <c r="P1087" s="227"/>
      <c r="Q1087" s="227"/>
      <c r="R1087" s="227"/>
      <c r="S1087" s="227"/>
      <c r="T1087" s="228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29" t="s">
        <v>146</v>
      </c>
      <c r="AU1087" s="229" t="s">
        <v>82</v>
      </c>
      <c r="AV1087" s="13" t="s">
        <v>80</v>
      </c>
      <c r="AW1087" s="13" t="s">
        <v>33</v>
      </c>
      <c r="AX1087" s="13" t="s">
        <v>72</v>
      </c>
      <c r="AY1087" s="229" t="s">
        <v>136</v>
      </c>
    </row>
    <row r="1088" s="14" customFormat="1">
      <c r="A1088" s="14"/>
      <c r="B1088" s="230"/>
      <c r="C1088" s="231"/>
      <c r="D1088" s="221" t="s">
        <v>146</v>
      </c>
      <c r="E1088" s="232" t="s">
        <v>19</v>
      </c>
      <c r="F1088" s="233" t="s">
        <v>1540</v>
      </c>
      <c r="G1088" s="231"/>
      <c r="H1088" s="234">
        <v>43.607999999999997</v>
      </c>
      <c r="I1088" s="235"/>
      <c r="J1088" s="231"/>
      <c r="K1088" s="231"/>
      <c r="L1088" s="236"/>
      <c r="M1088" s="237"/>
      <c r="N1088" s="238"/>
      <c r="O1088" s="238"/>
      <c r="P1088" s="238"/>
      <c r="Q1088" s="238"/>
      <c r="R1088" s="238"/>
      <c r="S1088" s="238"/>
      <c r="T1088" s="23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40" t="s">
        <v>146</v>
      </c>
      <c r="AU1088" s="240" t="s">
        <v>82</v>
      </c>
      <c r="AV1088" s="14" t="s">
        <v>82</v>
      </c>
      <c r="AW1088" s="14" t="s">
        <v>33</v>
      </c>
      <c r="AX1088" s="14" t="s">
        <v>72</v>
      </c>
      <c r="AY1088" s="240" t="s">
        <v>136</v>
      </c>
    </row>
    <row r="1089" s="14" customFormat="1">
      <c r="A1089" s="14"/>
      <c r="B1089" s="230"/>
      <c r="C1089" s="231"/>
      <c r="D1089" s="221" t="s">
        <v>146</v>
      </c>
      <c r="E1089" s="232" t="s">
        <v>19</v>
      </c>
      <c r="F1089" s="233" t="s">
        <v>1541</v>
      </c>
      <c r="G1089" s="231"/>
      <c r="H1089" s="234">
        <v>38.159999999999997</v>
      </c>
      <c r="I1089" s="235"/>
      <c r="J1089" s="231"/>
      <c r="K1089" s="231"/>
      <c r="L1089" s="236"/>
      <c r="M1089" s="237"/>
      <c r="N1089" s="238"/>
      <c r="O1089" s="238"/>
      <c r="P1089" s="238"/>
      <c r="Q1089" s="238"/>
      <c r="R1089" s="238"/>
      <c r="S1089" s="238"/>
      <c r="T1089" s="23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40" t="s">
        <v>146</v>
      </c>
      <c r="AU1089" s="240" t="s">
        <v>82</v>
      </c>
      <c r="AV1089" s="14" t="s">
        <v>82</v>
      </c>
      <c r="AW1089" s="14" t="s">
        <v>33</v>
      </c>
      <c r="AX1089" s="14" t="s">
        <v>72</v>
      </c>
      <c r="AY1089" s="240" t="s">
        <v>136</v>
      </c>
    </row>
    <row r="1090" s="14" customFormat="1">
      <c r="A1090" s="14"/>
      <c r="B1090" s="230"/>
      <c r="C1090" s="231"/>
      <c r="D1090" s="221" t="s">
        <v>146</v>
      </c>
      <c r="E1090" s="232" t="s">
        <v>19</v>
      </c>
      <c r="F1090" s="233" t="s">
        <v>1542</v>
      </c>
      <c r="G1090" s="231"/>
      <c r="H1090" s="234">
        <v>32</v>
      </c>
      <c r="I1090" s="235"/>
      <c r="J1090" s="231"/>
      <c r="K1090" s="231"/>
      <c r="L1090" s="236"/>
      <c r="M1090" s="237"/>
      <c r="N1090" s="238"/>
      <c r="O1090" s="238"/>
      <c r="P1090" s="238"/>
      <c r="Q1090" s="238"/>
      <c r="R1090" s="238"/>
      <c r="S1090" s="238"/>
      <c r="T1090" s="23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0" t="s">
        <v>146</v>
      </c>
      <c r="AU1090" s="240" t="s">
        <v>82</v>
      </c>
      <c r="AV1090" s="14" t="s">
        <v>82</v>
      </c>
      <c r="AW1090" s="14" t="s">
        <v>33</v>
      </c>
      <c r="AX1090" s="14" t="s">
        <v>72</v>
      </c>
      <c r="AY1090" s="240" t="s">
        <v>136</v>
      </c>
    </row>
    <row r="1091" s="14" customFormat="1">
      <c r="A1091" s="14"/>
      <c r="B1091" s="230"/>
      <c r="C1091" s="231"/>
      <c r="D1091" s="221" t="s">
        <v>146</v>
      </c>
      <c r="E1091" s="232" t="s">
        <v>19</v>
      </c>
      <c r="F1091" s="233" t="s">
        <v>1543</v>
      </c>
      <c r="G1091" s="231"/>
      <c r="H1091" s="234">
        <v>2.04</v>
      </c>
      <c r="I1091" s="235"/>
      <c r="J1091" s="231"/>
      <c r="K1091" s="231"/>
      <c r="L1091" s="236"/>
      <c r="M1091" s="237"/>
      <c r="N1091" s="238"/>
      <c r="O1091" s="238"/>
      <c r="P1091" s="238"/>
      <c r="Q1091" s="238"/>
      <c r="R1091" s="238"/>
      <c r="S1091" s="238"/>
      <c r="T1091" s="23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40" t="s">
        <v>146</v>
      </c>
      <c r="AU1091" s="240" t="s">
        <v>82</v>
      </c>
      <c r="AV1091" s="14" t="s">
        <v>82</v>
      </c>
      <c r="AW1091" s="14" t="s">
        <v>33</v>
      </c>
      <c r="AX1091" s="14" t="s">
        <v>72</v>
      </c>
      <c r="AY1091" s="240" t="s">
        <v>136</v>
      </c>
    </row>
    <row r="1092" s="14" customFormat="1">
      <c r="A1092" s="14"/>
      <c r="B1092" s="230"/>
      <c r="C1092" s="231"/>
      <c r="D1092" s="221" t="s">
        <v>146</v>
      </c>
      <c r="E1092" s="232" t="s">
        <v>19</v>
      </c>
      <c r="F1092" s="233" t="s">
        <v>1544</v>
      </c>
      <c r="G1092" s="231"/>
      <c r="H1092" s="234">
        <v>2.48</v>
      </c>
      <c r="I1092" s="235"/>
      <c r="J1092" s="231"/>
      <c r="K1092" s="231"/>
      <c r="L1092" s="236"/>
      <c r="M1092" s="237"/>
      <c r="N1092" s="238"/>
      <c r="O1092" s="238"/>
      <c r="P1092" s="238"/>
      <c r="Q1092" s="238"/>
      <c r="R1092" s="238"/>
      <c r="S1092" s="238"/>
      <c r="T1092" s="23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0" t="s">
        <v>146</v>
      </c>
      <c r="AU1092" s="240" t="s">
        <v>82</v>
      </c>
      <c r="AV1092" s="14" t="s">
        <v>82</v>
      </c>
      <c r="AW1092" s="14" t="s">
        <v>33</v>
      </c>
      <c r="AX1092" s="14" t="s">
        <v>72</v>
      </c>
      <c r="AY1092" s="240" t="s">
        <v>136</v>
      </c>
    </row>
    <row r="1093" s="15" customFormat="1">
      <c r="A1093" s="15"/>
      <c r="B1093" s="241"/>
      <c r="C1093" s="242"/>
      <c r="D1093" s="221" t="s">
        <v>146</v>
      </c>
      <c r="E1093" s="243" t="s">
        <v>19</v>
      </c>
      <c r="F1093" s="244" t="s">
        <v>151</v>
      </c>
      <c r="G1093" s="242"/>
      <c r="H1093" s="245">
        <v>118.288</v>
      </c>
      <c r="I1093" s="246"/>
      <c r="J1093" s="242"/>
      <c r="K1093" s="242"/>
      <c r="L1093" s="247"/>
      <c r="M1093" s="248"/>
      <c r="N1093" s="249"/>
      <c r="O1093" s="249"/>
      <c r="P1093" s="249"/>
      <c r="Q1093" s="249"/>
      <c r="R1093" s="249"/>
      <c r="S1093" s="249"/>
      <c r="T1093" s="250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51" t="s">
        <v>146</v>
      </c>
      <c r="AU1093" s="251" t="s">
        <v>82</v>
      </c>
      <c r="AV1093" s="15" t="s">
        <v>144</v>
      </c>
      <c r="AW1093" s="15" t="s">
        <v>33</v>
      </c>
      <c r="AX1093" s="15" t="s">
        <v>80</v>
      </c>
      <c r="AY1093" s="251" t="s">
        <v>136</v>
      </c>
    </row>
    <row r="1094" s="2" customFormat="1" ht="24.15" customHeight="1">
      <c r="A1094" s="40"/>
      <c r="B1094" s="41"/>
      <c r="C1094" s="206" t="s">
        <v>1553</v>
      </c>
      <c r="D1094" s="206" t="s">
        <v>139</v>
      </c>
      <c r="E1094" s="207" t="s">
        <v>1554</v>
      </c>
      <c r="F1094" s="208" t="s">
        <v>1555</v>
      </c>
      <c r="G1094" s="209" t="s">
        <v>154</v>
      </c>
      <c r="H1094" s="210">
        <v>118.288</v>
      </c>
      <c r="I1094" s="211"/>
      <c r="J1094" s="212">
        <f>ROUND(I1094*H1094,2)</f>
        <v>0</v>
      </c>
      <c r="K1094" s="208" t="s">
        <v>143</v>
      </c>
      <c r="L1094" s="46"/>
      <c r="M1094" s="213" t="s">
        <v>19</v>
      </c>
      <c r="N1094" s="214" t="s">
        <v>43</v>
      </c>
      <c r="O1094" s="86"/>
      <c r="P1094" s="215">
        <f>O1094*H1094</f>
        <v>0</v>
      </c>
      <c r="Q1094" s="215">
        <v>0.00012</v>
      </c>
      <c r="R1094" s="215">
        <f>Q1094*H1094</f>
        <v>0.01419456</v>
      </c>
      <c r="S1094" s="215">
        <v>0</v>
      </c>
      <c r="T1094" s="216">
        <f>S1094*H1094</f>
        <v>0</v>
      </c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R1094" s="217" t="s">
        <v>234</v>
      </c>
      <c r="AT1094" s="217" t="s">
        <v>139</v>
      </c>
      <c r="AU1094" s="217" t="s">
        <v>82</v>
      </c>
      <c r="AY1094" s="19" t="s">
        <v>136</v>
      </c>
      <c r="BE1094" s="218">
        <f>IF(N1094="základní",J1094,0)</f>
        <v>0</v>
      </c>
      <c r="BF1094" s="218">
        <f>IF(N1094="snížená",J1094,0)</f>
        <v>0</v>
      </c>
      <c r="BG1094" s="218">
        <f>IF(N1094="zákl. přenesená",J1094,0)</f>
        <v>0</v>
      </c>
      <c r="BH1094" s="218">
        <f>IF(N1094="sníž. přenesená",J1094,0)</f>
        <v>0</v>
      </c>
      <c r="BI1094" s="218">
        <f>IF(N1094="nulová",J1094,0)</f>
        <v>0</v>
      </c>
      <c r="BJ1094" s="19" t="s">
        <v>80</v>
      </c>
      <c r="BK1094" s="218">
        <f>ROUND(I1094*H1094,2)</f>
        <v>0</v>
      </c>
      <c r="BL1094" s="19" t="s">
        <v>234</v>
      </c>
      <c r="BM1094" s="217" t="s">
        <v>1556</v>
      </c>
    </row>
    <row r="1095" s="13" customFormat="1">
      <c r="A1095" s="13"/>
      <c r="B1095" s="219"/>
      <c r="C1095" s="220"/>
      <c r="D1095" s="221" t="s">
        <v>146</v>
      </c>
      <c r="E1095" s="222" t="s">
        <v>19</v>
      </c>
      <c r="F1095" s="223" t="s">
        <v>1539</v>
      </c>
      <c r="G1095" s="220"/>
      <c r="H1095" s="222" t="s">
        <v>19</v>
      </c>
      <c r="I1095" s="224"/>
      <c r="J1095" s="220"/>
      <c r="K1095" s="220"/>
      <c r="L1095" s="225"/>
      <c r="M1095" s="226"/>
      <c r="N1095" s="227"/>
      <c r="O1095" s="227"/>
      <c r="P1095" s="227"/>
      <c r="Q1095" s="227"/>
      <c r="R1095" s="227"/>
      <c r="S1095" s="227"/>
      <c r="T1095" s="228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29" t="s">
        <v>146</v>
      </c>
      <c r="AU1095" s="229" t="s">
        <v>82</v>
      </c>
      <c r="AV1095" s="13" t="s">
        <v>80</v>
      </c>
      <c r="AW1095" s="13" t="s">
        <v>33</v>
      </c>
      <c r="AX1095" s="13" t="s">
        <v>72</v>
      </c>
      <c r="AY1095" s="229" t="s">
        <v>136</v>
      </c>
    </row>
    <row r="1096" s="14" customFormat="1">
      <c r="A1096" s="14"/>
      <c r="B1096" s="230"/>
      <c r="C1096" s="231"/>
      <c r="D1096" s="221" t="s">
        <v>146</v>
      </c>
      <c r="E1096" s="232" t="s">
        <v>19</v>
      </c>
      <c r="F1096" s="233" t="s">
        <v>1540</v>
      </c>
      <c r="G1096" s="231"/>
      <c r="H1096" s="234">
        <v>43.607999999999997</v>
      </c>
      <c r="I1096" s="235"/>
      <c r="J1096" s="231"/>
      <c r="K1096" s="231"/>
      <c r="L1096" s="236"/>
      <c r="M1096" s="237"/>
      <c r="N1096" s="238"/>
      <c r="O1096" s="238"/>
      <c r="P1096" s="238"/>
      <c r="Q1096" s="238"/>
      <c r="R1096" s="238"/>
      <c r="S1096" s="238"/>
      <c r="T1096" s="23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0" t="s">
        <v>146</v>
      </c>
      <c r="AU1096" s="240" t="s">
        <v>82</v>
      </c>
      <c r="AV1096" s="14" t="s">
        <v>82</v>
      </c>
      <c r="AW1096" s="14" t="s">
        <v>33</v>
      </c>
      <c r="AX1096" s="14" t="s">
        <v>72</v>
      </c>
      <c r="AY1096" s="240" t="s">
        <v>136</v>
      </c>
    </row>
    <row r="1097" s="14" customFormat="1">
      <c r="A1097" s="14"/>
      <c r="B1097" s="230"/>
      <c r="C1097" s="231"/>
      <c r="D1097" s="221" t="s">
        <v>146</v>
      </c>
      <c r="E1097" s="232" t="s">
        <v>19</v>
      </c>
      <c r="F1097" s="233" t="s">
        <v>1541</v>
      </c>
      <c r="G1097" s="231"/>
      <c r="H1097" s="234">
        <v>38.159999999999997</v>
      </c>
      <c r="I1097" s="235"/>
      <c r="J1097" s="231"/>
      <c r="K1097" s="231"/>
      <c r="L1097" s="236"/>
      <c r="M1097" s="237"/>
      <c r="N1097" s="238"/>
      <c r="O1097" s="238"/>
      <c r="P1097" s="238"/>
      <c r="Q1097" s="238"/>
      <c r="R1097" s="238"/>
      <c r="S1097" s="238"/>
      <c r="T1097" s="239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40" t="s">
        <v>146</v>
      </c>
      <c r="AU1097" s="240" t="s">
        <v>82</v>
      </c>
      <c r="AV1097" s="14" t="s">
        <v>82</v>
      </c>
      <c r="AW1097" s="14" t="s">
        <v>33</v>
      </c>
      <c r="AX1097" s="14" t="s">
        <v>72</v>
      </c>
      <c r="AY1097" s="240" t="s">
        <v>136</v>
      </c>
    </row>
    <row r="1098" s="14" customFormat="1">
      <c r="A1098" s="14"/>
      <c r="B1098" s="230"/>
      <c r="C1098" s="231"/>
      <c r="D1098" s="221" t="s">
        <v>146</v>
      </c>
      <c r="E1098" s="232" t="s">
        <v>19</v>
      </c>
      <c r="F1098" s="233" t="s">
        <v>1542</v>
      </c>
      <c r="G1098" s="231"/>
      <c r="H1098" s="234">
        <v>32</v>
      </c>
      <c r="I1098" s="235"/>
      <c r="J1098" s="231"/>
      <c r="K1098" s="231"/>
      <c r="L1098" s="236"/>
      <c r="M1098" s="237"/>
      <c r="N1098" s="238"/>
      <c r="O1098" s="238"/>
      <c r="P1098" s="238"/>
      <c r="Q1098" s="238"/>
      <c r="R1098" s="238"/>
      <c r="S1098" s="238"/>
      <c r="T1098" s="23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40" t="s">
        <v>146</v>
      </c>
      <c r="AU1098" s="240" t="s">
        <v>82</v>
      </c>
      <c r="AV1098" s="14" t="s">
        <v>82</v>
      </c>
      <c r="AW1098" s="14" t="s">
        <v>33</v>
      </c>
      <c r="AX1098" s="14" t="s">
        <v>72</v>
      </c>
      <c r="AY1098" s="240" t="s">
        <v>136</v>
      </c>
    </row>
    <row r="1099" s="14" customFormat="1">
      <c r="A1099" s="14"/>
      <c r="B1099" s="230"/>
      <c r="C1099" s="231"/>
      <c r="D1099" s="221" t="s">
        <v>146</v>
      </c>
      <c r="E1099" s="232" t="s">
        <v>19</v>
      </c>
      <c r="F1099" s="233" t="s">
        <v>1543</v>
      </c>
      <c r="G1099" s="231"/>
      <c r="H1099" s="234">
        <v>2.04</v>
      </c>
      <c r="I1099" s="235"/>
      <c r="J1099" s="231"/>
      <c r="K1099" s="231"/>
      <c r="L1099" s="236"/>
      <c r="M1099" s="237"/>
      <c r="N1099" s="238"/>
      <c r="O1099" s="238"/>
      <c r="P1099" s="238"/>
      <c r="Q1099" s="238"/>
      <c r="R1099" s="238"/>
      <c r="S1099" s="238"/>
      <c r="T1099" s="23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40" t="s">
        <v>146</v>
      </c>
      <c r="AU1099" s="240" t="s">
        <v>82</v>
      </c>
      <c r="AV1099" s="14" t="s">
        <v>82</v>
      </c>
      <c r="AW1099" s="14" t="s">
        <v>33</v>
      </c>
      <c r="AX1099" s="14" t="s">
        <v>72</v>
      </c>
      <c r="AY1099" s="240" t="s">
        <v>136</v>
      </c>
    </row>
    <row r="1100" s="14" customFormat="1">
      <c r="A1100" s="14"/>
      <c r="B1100" s="230"/>
      <c r="C1100" s="231"/>
      <c r="D1100" s="221" t="s">
        <v>146</v>
      </c>
      <c r="E1100" s="232" t="s">
        <v>19</v>
      </c>
      <c r="F1100" s="233" t="s">
        <v>1544</v>
      </c>
      <c r="G1100" s="231"/>
      <c r="H1100" s="234">
        <v>2.48</v>
      </c>
      <c r="I1100" s="235"/>
      <c r="J1100" s="231"/>
      <c r="K1100" s="231"/>
      <c r="L1100" s="236"/>
      <c r="M1100" s="237"/>
      <c r="N1100" s="238"/>
      <c r="O1100" s="238"/>
      <c r="P1100" s="238"/>
      <c r="Q1100" s="238"/>
      <c r="R1100" s="238"/>
      <c r="S1100" s="238"/>
      <c r="T1100" s="23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40" t="s">
        <v>146</v>
      </c>
      <c r="AU1100" s="240" t="s">
        <v>82</v>
      </c>
      <c r="AV1100" s="14" t="s">
        <v>82</v>
      </c>
      <c r="AW1100" s="14" t="s">
        <v>33</v>
      </c>
      <c r="AX1100" s="14" t="s">
        <v>72</v>
      </c>
      <c r="AY1100" s="240" t="s">
        <v>136</v>
      </c>
    </row>
    <row r="1101" s="15" customFormat="1">
      <c r="A1101" s="15"/>
      <c r="B1101" s="241"/>
      <c r="C1101" s="242"/>
      <c r="D1101" s="221" t="s">
        <v>146</v>
      </c>
      <c r="E1101" s="243" t="s">
        <v>19</v>
      </c>
      <c r="F1101" s="244" t="s">
        <v>151</v>
      </c>
      <c r="G1101" s="242"/>
      <c r="H1101" s="245">
        <v>118.288</v>
      </c>
      <c r="I1101" s="246"/>
      <c r="J1101" s="242"/>
      <c r="K1101" s="242"/>
      <c r="L1101" s="247"/>
      <c r="M1101" s="248"/>
      <c r="N1101" s="249"/>
      <c r="O1101" s="249"/>
      <c r="P1101" s="249"/>
      <c r="Q1101" s="249"/>
      <c r="R1101" s="249"/>
      <c r="S1101" s="249"/>
      <c r="T1101" s="250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T1101" s="251" t="s">
        <v>146</v>
      </c>
      <c r="AU1101" s="251" t="s">
        <v>82</v>
      </c>
      <c r="AV1101" s="15" t="s">
        <v>144</v>
      </c>
      <c r="AW1101" s="15" t="s">
        <v>33</v>
      </c>
      <c r="AX1101" s="15" t="s">
        <v>80</v>
      </c>
      <c r="AY1101" s="251" t="s">
        <v>136</v>
      </c>
    </row>
    <row r="1102" s="12" customFormat="1" ht="22.8" customHeight="1">
      <c r="A1102" s="12"/>
      <c r="B1102" s="190"/>
      <c r="C1102" s="191"/>
      <c r="D1102" s="192" t="s">
        <v>71</v>
      </c>
      <c r="E1102" s="204" t="s">
        <v>1557</v>
      </c>
      <c r="F1102" s="204" t="s">
        <v>1558</v>
      </c>
      <c r="G1102" s="191"/>
      <c r="H1102" s="191"/>
      <c r="I1102" s="194"/>
      <c r="J1102" s="205">
        <f>BK1102</f>
        <v>0</v>
      </c>
      <c r="K1102" s="191"/>
      <c r="L1102" s="196"/>
      <c r="M1102" s="197"/>
      <c r="N1102" s="198"/>
      <c r="O1102" s="198"/>
      <c r="P1102" s="199">
        <f>SUM(P1103:P1182)</f>
        <v>0</v>
      </c>
      <c r="Q1102" s="198"/>
      <c r="R1102" s="199">
        <f>SUM(R1103:R1182)</f>
        <v>1.3534751799999998</v>
      </c>
      <c r="S1102" s="198"/>
      <c r="T1102" s="200">
        <f>SUM(T1103:T1182)</f>
        <v>0</v>
      </c>
      <c r="U1102" s="12"/>
      <c r="V1102" s="12"/>
      <c r="W1102" s="12"/>
      <c r="X1102" s="12"/>
      <c r="Y1102" s="12"/>
      <c r="Z1102" s="12"/>
      <c r="AA1102" s="12"/>
      <c r="AB1102" s="12"/>
      <c r="AC1102" s="12"/>
      <c r="AD1102" s="12"/>
      <c r="AE1102" s="12"/>
      <c r="AR1102" s="201" t="s">
        <v>82</v>
      </c>
      <c r="AT1102" s="202" t="s">
        <v>71</v>
      </c>
      <c r="AU1102" s="202" t="s">
        <v>80</v>
      </c>
      <c r="AY1102" s="201" t="s">
        <v>136</v>
      </c>
      <c r="BK1102" s="203">
        <f>SUM(BK1103:BK1182)</f>
        <v>0</v>
      </c>
    </row>
    <row r="1103" s="2" customFormat="1" ht="24.15" customHeight="1">
      <c r="A1103" s="40"/>
      <c r="B1103" s="41"/>
      <c r="C1103" s="206" t="s">
        <v>1559</v>
      </c>
      <c r="D1103" s="206" t="s">
        <v>139</v>
      </c>
      <c r="E1103" s="207" t="s">
        <v>1560</v>
      </c>
      <c r="F1103" s="208" t="s">
        <v>1561</v>
      </c>
      <c r="G1103" s="209" t="s">
        <v>154</v>
      </c>
      <c r="H1103" s="210">
        <v>798.5</v>
      </c>
      <c r="I1103" s="211"/>
      <c r="J1103" s="212">
        <f>ROUND(I1103*H1103,2)</f>
        <v>0</v>
      </c>
      <c r="K1103" s="208" t="s">
        <v>143</v>
      </c>
      <c r="L1103" s="46"/>
      <c r="M1103" s="213" t="s">
        <v>19</v>
      </c>
      <c r="N1103" s="214" t="s">
        <v>43</v>
      </c>
      <c r="O1103" s="86"/>
      <c r="P1103" s="215">
        <f>O1103*H1103</f>
        <v>0</v>
      </c>
      <c r="Q1103" s="215">
        <v>0</v>
      </c>
      <c r="R1103" s="215">
        <f>Q1103*H1103</f>
        <v>0</v>
      </c>
      <c r="S1103" s="215">
        <v>0</v>
      </c>
      <c r="T1103" s="216">
        <f>S1103*H1103</f>
        <v>0</v>
      </c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R1103" s="217" t="s">
        <v>234</v>
      </c>
      <c r="AT1103" s="217" t="s">
        <v>139</v>
      </c>
      <c r="AU1103" s="217" t="s">
        <v>82</v>
      </c>
      <c r="AY1103" s="19" t="s">
        <v>136</v>
      </c>
      <c r="BE1103" s="218">
        <f>IF(N1103="základní",J1103,0)</f>
        <v>0</v>
      </c>
      <c r="BF1103" s="218">
        <f>IF(N1103="snížená",J1103,0)</f>
        <v>0</v>
      </c>
      <c r="BG1103" s="218">
        <f>IF(N1103="zákl. přenesená",J1103,0)</f>
        <v>0</v>
      </c>
      <c r="BH1103" s="218">
        <f>IF(N1103="sníž. přenesená",J1103,0)</f>
        <v>0</v>
      </c>
      <c r="BI1103" s="218">
        <f>IF(N1103="nulová",J1103,0)</f>
        <v>0</v>
      </c>
      <c r="BJ1103" s="19" t="s">
        <v>80</v>
      </c>
      <c r="BK1103" s="218">
        <f>ROUND(I1103*H1103,2)</f>
        <v>0</v>
      </c>
      <c r="BL1103" s="19" t="s">
        <v>234</v>
      </c>
      <c r="BM1103" s="217" t="s">
        <v>1562</v>
      </c>
    </row>
    <row r="1104" s="14" customFormat="1">
      <c r="A1104" s="14"/>
      <c r="B1104" s="230"/>
      <c r="C1104" s="231"/>
      <c r="D1104" s="221" t="s">
        <v>146</v>
      </c>
      <c r="E1104" s="232" t="s">
        <v>19</v>
      </c>
      <c r="F1104" s="233" t="s">
        <v>1563</v>
      </c>
      <c r="G1104" s="231"/>
      <c r="H1104" s="234">
        <v>798.5</v>
      </c>
      <c r="I1104" s="235"/>
      <c r="J1104" s="231"/>
      <c r="K1104" s="231"/>
      <c r="L1104" s="236"/>
      <c r="M1104" s="237"/>
      <c r="N1104" s="238"/>
      <c r="O1104" s="238"/>
      <c r="P1104" s="238"/>
      <c r="Q1104" s="238"/>
      <c r="R1104" s="238"/>
      <c r="S1104" s="238"/>
      <c r="T1104" s="239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40" t="s">
        <v>146</v>
      </c>
      <c r="AU1104" s="240" t="s">
        <v>82</v>
      </c>
      <c r="AV1104" s="14" t="s">
        <v>82</v>
      </c>
      <c r="AW1104" s="14" t="s">
        <v>33</v>
      </c>
      <c r="AX1104" s="14" t="s">
        <v>80</v>
      </c>
      <c r="AY1104" s="240" t="s">
        <v>136</v>
      </c>
    </row>
    <row r="1105" s="2" customFormat="1" ht="37.8" customHeight="1">
      <c r="A1105" s="40"/>
      <c r="B1105" s="41"/>
      <c r="C1105" s="206" t="s">
        <v>1564</v>
      </c>
      <c r="D1105" s="206" t="s">
        <v>139</v>
      </c>
      <c r="E1105" s="207" t="s">
        <v>1565</v>
      </c>
      <c r="F1105" s="208" t="s">
        <v>1566</v>
      </c>
      <c r="G1105" s="209" t="s">
        <v>154</v>
      </c>
      <c r="H1105" s="210">
        <v>695.43399999999997</v>
      </c>
      <c r="I1105" s="211"/>
      <c r="J1105" s="212">
        <f>ROUND(I1105*H1105,2)</f>
        <v>0</v>
      </c>
      <c r="K1105" s="208" t="s">
        <v>143</v>
      </c>
      <c r="L1105" s="46"/>
      <c r="M1105" s="213" t="s">
        <v>19</v>
      </c>
      <c r="N1105" s="214" t="s">
        <v>43</v>
      </c>
      <c r="O1105" s="86"/>
      <c r="P1105" s="215">
        <f>O1105*H1105</f>
        <v>0</v>
      </c>
      <c r="Q1105" s="215">
        <v>0</v>
      </c>
      <c r="R1105" s="215">
        <f>Q1105*H1105</f>
        <v>0</v>
      </c>
      <c r="S1105" s="215">
        <v>0</v>
      </c>
      <c r="T1105" s="216">
        <f>S1105*H1105</f>
        <v>0</v>
      </c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R1105" s="217" t="s">
        <v>234</v>
      </c>
      <c r="AT1105" s="217" t="s">
        <v>139</v>
      </c>
      <c r="AU1105" s="217" t="s">
        <v>82</v>
      </c>
      <c r="AY1105" s="19" t="s">
        <v>136</v>
      </c>
      <c r="BE1105" s="218">
        <f>IF(N1105="základní",J1105,0)</f>
        <v>0</v>
      </c>
      <c r="BF1105" s="218">
        <f>IF(N1105="snížená",J1105,0)</f>
        <v>0</v>
      </c>
      <c r="BG1105" s="218">
        <f>IF(N1105="zákl. přenesená",J1105,0)</f>
        <v>0</v>
      </c>
      <c r="BH1105" s="218">
        <f>IF(N1105="sníž. přenesená",J1105,0)</f>
        <v>0</v>
      </c>
      <c r="BI1105" s="218">
        <f>IF(N1105="nulová",J1105,0)</f>
        <v>0</v>
      </c>
      <c r="BJ1105" s="19" t="s">
        <v>80</v>
      </c>
      <c r="BK1105" s="218">
        <f>ROUND(I1105*H1105,2)</f>
        <v>0</v>
      </c>
      <c r="BL1105" s="19" t="s">
        <v>234</v>
      </c>
      <c r="BM1105" s="217" t="s">
        <v>1567</v>
      </c>
    </row>
    <row r="1106" s="14" customFormat="1">
      <c r="A1106" s="14"/>
      <c r="B1106" s="230"/>
      <c r="C1106" s="231"/>
      <c r="D1106" s="221" t="s">
        <v>146</v>
      </c>
      <c r="E1106" s="232" t="s">
        <v>19</v>
      </c>
      <c r="F1106" s="233" t="s">
        <v>1568</v>
      </c>
      <c r="G1106" s="231"/>
      <c r="H1106" s="234">
        <v>377.99200000000002</v>
      </c>
      <c r="I1106" s="235"/>
      <c r="J1106" s="231"/>
      <c r="K1106" s="231"/>
      <c r="L1106" s="236"/>
      <c r="M1106" s="237"/>
      <c r="N1106" s="238"/>
      <c r="O1106" s="238"/>
      <c r="P1106" s="238"/>
      <c r="Q1106" s="238"/>
      <c r="R1106" s="238"/>
      <c r="S1106" s="238"/>
      <c r="T1106" s="239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40" t="s">
        <v>146</v>
      </c>
      <c r="AU1106" s="240" t="s">
        <v>82</v>
      </c>
      <c r="AV1106" s="14" t="s">
        <v>82</v>
      </c>
      <c r="AW1106" s="14" t="s">
        <v>33</v>
      </c>
      <c r="AX1106" s="14" t="s">
        <v>72</v>
      </c>
      <c r="AY1106" s="240" t="s">
        <v>136</v>
      </c>
    </row>
    <row r="1107" s="14" customFormat="1">
      <c r="A1107" s="14"/>
      <c r="B1107" s="230"/>
      <c r="C1107" s="231"/>
      <c r="D1107" s="221" t="s">
        <v>146</v>
      </c>
      <c r="E1107" s="232" t="s">
        <v>19</v>
      </c>
      <c r="F1107" s="233" t="s">
        <v>1569</v>
      </c>
      <c r="G1107" s="231"/>
      <c r="H1107" s="234">
        <v>45.792000000000002</v>
      </c>
      <c r="I1107" s="235"/>
      <c r="J1107" s="231"/>
      <c r="K1107" s="231"/>
      <c r="L1107" s="236"/>
      <c r="M1107" s="237"/>
      <c r="N1107" s="238"/>
      <c r="O1107" s="238"/>
      <c r="P1107" s="238"/>
      <c r="Q1107" s="238"/>
      <c r="R1107" s="238"/>
      <c r="S1107" s="238"/>
      <c r="T1107" s="23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40" t="s">
        <v>146</v>
      </c>
      <c r="AU1107" s="240" t="s">
        <v>82</v>
      </c>
      <c r="AV1107" s="14" t="s">
        <v>82</v>
      </c>
      <c r="AW1107" s="14" t="s">
        <v>33</v>
      </c>
      <c r="AX1107" s="14" t="s">
        <v>72</v>
      </c>
      <c r="AY1107" s="240" t="s">
        <v>136</v>
      </c>
    </row>
    <row r="1108" s="14" customFormat="1">
      <c r="A1108" s="14"/>
      <c r="B1108" s="230"/>
      <c r="C1108" s="231"/>
      <c r="D1108" s="221" t="s">
        <v>146</v>
      </c>
      <c r="E1108" s="232" t="s">
        <v>19</v>
      </c>
      <c r="F1108" s="233" t="s">
        <v>1570</v>
      </c>
      <c r="G1108" s="231"/>
      <c r="H1108" s="234">
        <v>271.64999999999998</v>
      </c>
      <c r="I1108" s="235"/>
      <c r="J1108" s="231"/>
      <c r="K1108" s="231"/>
      <c r="L1108" s="236"/>
      <c r="M1108" s="237"/>
      <c r="N1108" s="238"/>
      <c r="O1108" s="238"/>
      <c r="P1108" s="238"/>
      <c r="Q1108" s="238"/>
      <c r="R1108" s="238"/>
      <c r="S1108" s="238"/>
      <c r="T1108" s="239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40" t="s">
        <v>146</v>
      </c>
      <c r="AU1108" s="240" t="s">
        <v>82</v>
      </c>
      <c r="AV1108" s="14" t="s">
        <v>82</v>
      </c>
      <c r="AW1108" s="14" t="s">
        <v>33</v>
      </c>
      <c r="AX1108" s="14" t="s">
        <v>72</v>
      </c>
      <c r="AY1108" s="240" t="s">
        <v>136</v>
      </c>
    </row>
    <row r="1109" s="15" customFormat="1">
      <c r="A1109" s="15"/>
      <c r="B1109" s="241"/>
      <c r="C1109" s="242"/>
      <c r="D1109" s="221" t="s">
        <v>146</v>
      </c>
      <c r="E1109" s="243" t="s">
        <v>19</v>
      </c>
      <c r="F1109" s="244" t="s">
        <v>151</v>
      </c>
      <c r="G1109" s="242"/>
      <c r="H1109" s="245">
        <v>695.43399999999997</v>
      </c>
      <c r="I1109" s="246"/>
      <c r="J1109" s="242"/>
      <c r="K1109" s="242"/>
      <c r="L1109" s="247"/>
      <c r="M1109" s="248"/>
      <c r="N1109" s="249"/>
      <c r="O1109" s="249"/>
      <c r="P1109" s="249"/>
      <c r="Q1109" s="249"/>
      <c r="R1109" s="249"/>
      <c r="S1109" s="249"/>
      <c r="T1109" s="250"/>
      <c r="U1109" s="15"/>
      <c r="V1109" s="15"/>
      <c r="W1109" s="15"/>
      <c r="X1109" s="15"/>
      <c r="Y1109" s="15"/>
      <c r="Z1109" s="15"/>
      <c r="AA1109" s="15"/>
      <c r="AB1109" s="15"/>
      <c r="AC1109" s="15"/>
      <c r="AD1109" s="15"/>
      <c r="AE1109" s="15"/>
      <c r="AT1109" s="251" t="s">
        <v>146</v>
      </c>
      <c r="AU1109" s="251" t="s">
        <v>82</v>
      </c>
      <c r="AV1109" s="15" t="s">
        <v>144</v>
      </c>
      <c r="AW1109" s="15" t="s">
        <v>33</v>
      </c>
      <c r="AX1109" s="15" t="s">
        <v>80</v>
      </c>
      <c r="AY1109" s="251" t="s">
        <v>136</v>
      </c>
    </row>
    <row r="1110" s="2" customFormat="1" ht="24.15" customHeight="1">
      <c r="A1110" s="40"/>
      <c r="B1110" s="41"/>
      <c r="C1110" s="263" t="s">
        <v>1571</v>
      </c>
      <c r="D1110" s="263" t="s">
        <v>378</v>
      </c>
      <c r="E1110" s="264" t="s">
        <v>1572</v>
      </c>
      <c r="F1110" s="265" t="s">
        <v>1573</v>
      </c>
      <c r="G1110" s="266" t="s">
        <v>164</v>
      </c>
      <c r="H1110" s="267">
        <v>1568.6310000000001</v>
      </c>
      <c r="I1110" s="268"/>
      <c r="J1110" s="269">
        <f>ROUND(I1110*H1110,2)</f>
        <v>0</v>
      </c>
      <c r="K1110" s="265" t="s">
        <v>143</v>
      </c>
      <c r="L1110" s="270"/>
      <c r="M1110" s="271" t="s">
        <v>19</v>
      </c>
      <c r="N1110" s="272" t="s">
        <v>43</v>
      </c>
      <c r="O1110" s="86"/>
      <c r="P1110" s="215">
        <f>O1110*H1110</f>
        <v>0</v>
      </c>
      <c r="Q1110" s="215">
        <v>0</v>
      </c>
      <c r="R1110" s="215">
        <f>Q1110*H1110</f>
        <v>0</v>
      </c>
      <c r="S1110" s="215">
        <v>0</v>
      </c>
      <c r="T1110" s="216">
        <f>S1110*H1110</f>
        <v>0</v>
      </c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R1110" s="217" t="s">
        <v>398</v>
      </c>
      <c r="AT1110" s="217" t="s">
        <v>378</v>
      </c>
      <c r="AU1110" s="217" t="s">
        <v>82</v>
      </c>
      <c r="AY1110" s="19" t="s">
        <v>136</v>
      </c>
      <c r="BE1110" s="218">
        <f>IF(N1110="základní",J1110,0)</f>
        <v>0</v>
      </c>
      <c r="BF1110" s="218">
        <f>IF(N1110="snížená",J1110,0)</f>
        <v>0</v>
      </c>
      <c r="BG1110" s="218">
        <f>IF(N1110="zákl. přenesená",J1110,0)</f>
        <v>0</v>
      </c>
      <c r="BH1110" s="218">
        <f>IF(N1110="sníž. přenesená",J1110,0)</f>
        <v>0</v>
      </c>
      <c r="BI1110" s="218">
        <f>IF(N1110="nulová",J1110,0)</f>
        <v>0</v>
      </c>
      <c r="BJ1110" s="19" t="s">
        <v>80</v>
      </c>
      <c r="BK1110" s="218">
        <f>ROUND(I1110*H1110,2)</f>
        <v>0</v>
      </c>
      <c r="BL1110" s="19" t="s">
        <v>234</v>
      </c>
      <c r="BM1110" s="217" t="s">
        <v>1574</v>
      </c>
    </row>
    <row r="1111" s="14" customFormat="1">
      <c r="A1111" s="14"/>
      <c r="B1111" s="230"/>
      <c r="C1111" s="231"/>
      <c r="D1111" s="221" t="s">
        <v>146</v>
      </c>
      <c r="E1111" s="232" t="s">
        <v>19</v>
      </c>
      <c r="F1111" s="233" t="s">
        <v>1575</v>
      </c>
      <c r="G1111" s="231"/>
      <c r="H1111" s="234">
        <v>1493.934</v>
      </c>
      <c r="I1111" s="235"/>
      <c r="J1111" s="231"/>
      <c r="K1111" s="231"/>
      <c r="L1111" s="236"/>
      <c r="M1111" s="237"/>
      <c r="N1111" s="238"/>
      <c r="O1111" s="238"/>
      <c r="P1111" s="238"/>
      <c r="Q1111" s="238"/>
      <c r="R1111" s="238"/>
      <c r="S1111" s="238"/>
      <c r="T1111" s="23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40" t="s">
        <v>146</v>
      </c>
      <c r="AU1111" s="240" t="s">
        <v>82</v>
      </c>
      <c r="AV1111" s="14" t="s">
        <v>82</v>
      </c>
      <c r="AW1111" s="14" t="s">
        <v>33</v>
      </c>
      <c r="AX1111" s="14" t="s">
        <v>80</v>
      </c>
      <c r="AY1111" s="240" t="s">
        <v>136</v>
      </c>
    </row>
    <row r="1112" s="14" customFormat="1">
      <c r="A1112" s="14"/>
      <c r="B1112" s="230"/>
      <c r="C1112" s="231"/>
      <c r="D1112" s="221" t="s">
        <v>146</v>
      </c>
      <c r="E1112" s="231"/>
      <c r="F1112" s="233" t="s">
        <v>1576</v>
      </c>
      <c r="G1112" s="231"/>
      <c r="H1112" s="234">
        <v>1568.6310000000001</v>
      </c>
      <c r="I1112" s="235"/>
      <c r="J1112" s="231"/>
      <c r="K1112" s="231"/>
      <c r="L1112" s="236"/>
      <c r="M1112" s="237"/>
      <c r="N1112" s="238"/>
      <c r="O1112" s="238"/>
      <c r="P1112" s="238"/>
      <c r="Q1112" s="238"/>
      <c r="R1112" s="238"/>
      <c r="S1112" s="238"/>
      <c r="T1112" s="239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40" t="s">
        <v>146</v>
      </c>
      <c r="AU1112" s="240" t="s">
        <v>82</v>
      </c>
      <c r="AV1112" s="14" t="s">
        <v>82</v>
      </c>
      <c r="AW1112" s="14" t="s">
        <v>4</v>
      </c>
      <c r="AX1112" s="14" t="s">
        <v>80</v>
      </c>
      <c r="AY1112" s="240" t="s">
        <v>136</v>
      </c>
    </row>
    <row r="1113" s="2" customFormat="1" ht="24.15" customHeight="1">
      <c r="A1113" s="40"/>
      <c r="B1113" s="41"/>
      <c r="C1113" s="206" t="s">
        <v>1577</v>
      </c>
      <c r="D1113" s="206" t="s">
        <v>139</v>
      </c>
      <c r="E1113" s="207" t="s">
        <v>1578</v>
      </c>
      <c r="F1113" s="208" t="s">
        <v>1579</v>
      </c>
      <c r="G1113" s="209" t="s">
        <v>154</v>
      </c>
      <c r="H1113" s="210">
        <v>2753.6610000000001</v>
      </c>
      <c r="I1113" s="211"/>
      <c r="J1113" s="212">
        <f>ROUND(I1113*H1113,2)</f>
        <v>0</v>
      </c>
      <c r="K1113" s="208" t="s">
        <v>143</v>
      </c>
      <c r="L1113" s="46"/>
      <c r="M1113" s="213" t="s">
        <v>19</v>
      </c>
      <c r="N1113" s="214" t="s">
        <v>43</v>
      </c>
      <c r="O1113" s="86"/>
      <c r="P1113" s="215">
        <f>O1113*H1113</f>
        <v>0</v>
      </c>
      <c r="Q1113" s="215">
        <v>0.00020000000000000001</v>
      </c>
      <c r="R1113" s="215">
        <f>Q1113*H1113</f>
        <v>0.55073220000000001</v>
      </c>
      <c r="S1113" s="215">
        <v>0</v>
      </c>
      <c r="T1113" s="216">
        <f>S1113*H1113</f>
        <v>0</v>
      </c>
      <c r="U1113" s="40"/>
      <c r="V1113" s="40"/>
      <c r="W1113" s="40"/>
      <c r="X1113" s="40"/>
      <c r="Y1113" s="40"/>
      <c r="Z1113" s="40"/>
      <c r="AA1113" s="40"/>
      <c r="AB1113" s="40"/>
      <c r="AC1113" s="40"/>
      <c r="AD1113" s="40"/>
      <c r="AE1113" s="40"/>
      <c r="AR1113" s="217" t="s">
        <v>234</v>
      </c>
      <c r="AT1113" s="217" t="s">
        <v>139</v>
      </c>
      <c r="AU1113" s="217" t="s">
        <v>82</v>
      </c>
      <c r="AY1113" s="19" t="s">
        <v>136</v>
      </c>
      <c r="BE1113" s="218">
        <f>IF(N1113="základní",J1113,0)</f>
        <v>0</v>
      </c>
      <c r="BF1113" s="218">
        <f>IF(N1113="snížená",J1113,0)</f>
        <v>0</v>
      </c>
      <c r="BG1113" s="218">
        <f>IF(N1113="zákl. přenesená",J1113,0)</f>
        <v>0</v>
      </c>
      <c r="BH1113" s="218">
        <f>IF(N1113="sníž. přenesená",J1113,0)</f>
        <v>0</v>
      </c>
      <c r="BI1113" s="218">
        <f>IF(N1113="nulová",J1113,0)</f>
        <v>0</v>
      </c>
      <c r="BJ1113" s="19" t="s">
        <v>80</v>
      </c>
      <c r="BK1113" s="218">
        <f>ROUND(I1113*H1113,2)</f>
        <v>0</v>
      </c>
      <c r="BL1113" s="19" t="s">
        <v>234</v>
      </c>
      <c r="BM1113" s="217" t="s">
        <v>1580</v>
      </c>
    </row>
    <row r="1114" s="13" customFormat="1">
      <c r="A1114" s="13"/>
      <c r="B1114" s="219"/>
      <c r="C1114" s="220"/>
      <c r="D1114" s="221" t="s">
        <v>146</v>
      </c>
      <c r="E1114" s="222" t="s">
        <v>19</v>
      </c>
      <c r="F1114" s="223" t="s">
        <v>1581</v>
      </c>
      <c r="G1114" s="220"/>
      <c r="H1114" s="222" t="s">
        <v>19</v>
      </c>
      <c r="I1114" s="224"/>
      <c r="J1114" s="220"/>
      <c r="K1114" s="220"/>
      <c r="L1114" s="225"/>
      <c r="M1114" s="226"/>
      <c r="N1114" s="227"/>
      <c r="O1114" s="227"/>
      <c r="P1114" s="227"/>
      <c r="Q1114" s="227"/>
      <c r="R1114" s="227"/>
      <c r="S1114" s="227"/>
      <c r="T1114" s="228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29" t="s">
        <v>146</v>
      </c>
      <c r="AU1114" s="229" t="s">
        <v>82</v>
      </c>
      <c r="AV1114" s="13" t="s">
        <v>80</v>
      </c>
      <c r="AW1114" s="13" t="s">
        <v>33</v>
      </c>
      <c r="AX1114" s="13" t="s">
        <v>72</v>
      </c>
      <c r="AY1114" s="229" t="s">
        <v>136</v>
      </c>
    </row>
    <row r="1115" s="14" customFormat="1">
      <c r="A1115" s="14"/>
      <c r="B1115" s="230"/>
      <c r="C1115" s="231"/>
      <c r="D1115" s="221" t="s">
        <v>146</v>
      </c>
      <c r="E1115" s="232" t="s">
        <v>19</v>
      </c>
      <c r="F1115" s="233" t="s">
        <v>211</v>
      </c>
      <c r="G1115" s="231"/>
      <c r="H1115" s="234">
        <v>686.85000000000002</v>
      </c>
      <c r="I1115" s="235"/>
      <c r="J1115" s="231"/>
      <c r="K1115" s="231"/>
      <c r="L1115" s="236"/>
      <c r="M1115" s="237"/>
      <c r="N1115" s="238"/>
      <c r="O1115" s="238"/>
      <c r="P1115" s="238"/>
      <c r="Q1115" s="238"/>
      <c r="R1115" s="238"/>
      <c r="S1115" s="238"/>
      <c r="T1115" s="239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40" t="s">
        <v>146</v>
      </c>
      <c r="AU1115" s="240" t="s">
        <v>82</v>
      </c>
      <c r="AV1115" s="14" t="s">
        <v>82</v>
      </c>
      <c r="AW1115" s="14" t="s">
        <v>33</v>
      </c>
      <c r="AX1115" s="14" t="s">
        <v>72</v>
      </c>
      <c r="AY1115" s="240" t="s">
        <v>136</v>
      </c>
    </row>
    <row r="1116" s="14" customFormat="1">
      <c r="A1116" s="14"/>
      <c r="B1116" s="230"/>
      <c r="C1116" s="231"/>
      <c r="D1116" s="221" t="s">
        <v>146</v>
      </c>
      <c r="E1116" s="232" t="s">
        <v>19</v>
      </c>
      <c r="F1116" s="233" t="s">
        <v>212</v>
      </c>
      <c r="G1116" s="231"/>
      <c r="H1116" s="234">
        <v>57.649999999999999</v>
      </c>
      <c r="I1116" s="235"/>
      <c r="J1116" s="231"/>
      <c r="K1116" s="231"/>
      <c r="L1116" s="236"/>
      <c r="M1116" s="237"/>
      <c r="N1116" s="238"/>
      <c r="O1116" s="238"/>
      <c r="P1116" s="238"/>
      <c r="Q1116" s="238"/>
      <c r="R1116" s="238"/>
      <c r="S1116" s="238"/>
      <c r="T1116" s="23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40" t="s">
        <v>146</v>
      </c>
      <c r="AU1116" s="240" t="s">
        <v>82</v>
      </c>
      <c r="AV1116" s="14" t="s">
        <v>82</v>
      </c>
      <c r="AW1116" s="14" t="s">
        <v>33</v>
      </c>
      <c r="AX1116" s="14" t="s">
        <v>72</v>
      </c>
      <c r="AY1116" s="240" t="s">
        <v>136</v>
      </c>
    </row>
    <row r="1117" s="13" customFormat="1">
      <c r="A1117" s="13"/>
      <c r="B1117" s="219"/>
      <c r="C1117" s="220"/>
      <c r="D1117" s="221" t="s">
        <v>146</v>
      </c>
      <c r="E1117" s="222" t="s">
        <v>19</v>
      </c>
      <c r="F1117" s="223" t="s">
        <v>1582</v>
      </c>
      <c r="G1117" s="220"/>
      <c r="H1117" s="222" t="s">
        <v>19</v>
      </c>
      <c r="I1117" s="224"/>
      <c r="J1117" s="220"/>
      <c r="K1117" s="220"/>
      <c r="L1117" s="225"/>
      <c r="M1117" s="226"/>
      <c r="N1117" s="227"/>
      <c r="O1117" s="227"/>
      <c r="P1117" s="227"/>
      <c r="Q1117" s="227"/>
      <c r="R1117" s="227"/>
      <c r="S1117" s="227"/>
      <c r="T1117" s="228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29" t="s">
        <v>146</v>
      </c>
      <c r="AU1117" s="229" t="s">
        <v>82</v>
      </c>
      <c r="AV1117" s="13" t="s">
        <v>80</v>
      </c>
      <c r="AW1117" s="13" t="s">
        <v>33</v>
      </c>
      <c r="AX1117" s="13" t="s">
        <v>72</v>
      </c>
      <c r="AY1117" s="229" t="s">
        <v>136</v>
      </c>
    </row>
    <row r="1118" s="14" customFormat="1">
      <c r="A1118" s="14"/>
      <c r="B1118" s="230"/>
      <c r="C1118" s="231"/>
      <c r="D1118" s="221" t="s">
        <v>146</v>
      </c>
      <c r="E1118" s="232" t="s">
        <v>19</v>
      </c>
      <c r="F1118" s="233" t="s">
        <v>239</v>
      </c>
      <c r="G1118" s="231"/>
      <c r="H1118" s="234">
        <v>401.77699999999999</v>
      </c>
      <c r="I1118" s="235"/>
      <c r="J1118" s="231"/>
      <c r="K1118" s="231"/>
      <c r="L1118" s="236"/>
      <c r="M1118" s="237"/>
      <c r="N1118" s="238"/>
      <c r="O1118" s="238"/>
      <c r="P1118" s="238"/>
      <c r="Q1118" s="238"/>
      <c r="R1118" s="238"/>
      <c r="S1118" s="238"/>
      <c r="T1118" s="239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40" t="s">
        <v>146</v>
      </c>
      <c r="AU1118" s="240" t="s">
        <v>82</v>
      </c>
      <c r="AV1118" s="14" t="s">
        <v>82</v>
      </c>
      <c r="AW1118" s="14" t="s">
        <v>33</v>
      </c>
      <c r="AX1118" s="14" t="s">
        <v>72</v>
      </c>
      <c r="AY1118" s="240" t="s">
        <v>136</v>
      </c>
    </row>
    <row r="1119" s="14" customFormat="1">
      <c r="A1119" s="14"/>
      <c r="B1119" s="230"/>
      <c r="C1119" s="231"/>
      <c r="D1119" s="221" t="s">
        <v>146</v>
      </c>
      <c r="E1119" s="232" t="s">
        <v>19</v>
      </c>
      <c r="F1119" s="233" t="s">
        <v>240</v>
      </c>
      <c r="G1119" s="231"/>
      <c r="H1119" s="234">
        <v>32.363999999999997</v>
      </c>
      <c r="I1119" s="235"/>
      <c r="J1119" s="231"/>
      <c r="K1119" s="231"/>
      <c r="L1119" s="236"/>
      <c r="M1119" s="237"/>
      <c r="N1119" s="238"/>
      <c r="O1119" s="238"/>
      <c r="P1119" s="238"/>
      <c r="Q1119" s="238"/>
      <c r="R1119" s="238"/>
      <c r="S1119" s="238"/>
      <c r="T1119" s="23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40" t="s">
        <v>146</v>
      </c>
      <c r="AU1119" s="240" t="s">
        <v>82</v>
      </c>
      <c r="AV1119" s="14" t="s">
        <v>82</v>
      </c>
      <c r="AW1119" s="14" t="s">
        <v>33</v>
      </c>
      <c r="AX1119" s="14" t="s">
        <v>72</v>
      </c>
      <c r="AY1119" s="240" t="s">
        <v>136</v>
      </c>
    </row>
    <row r="1120" s="14" customFormat="1">
      <c r="A1120" s="14"/>
      <c r="B1120" s="230"/>
      <c r="C1120" s="231"/>
      <c r="D1120" s="221" t="s">
        <v>146</v>
      </c>
      <c r="E1120" s="232" t="s">
        <v>19</v>
      </c>
      <c r="F1120" s="233" t="s">
        <v>241</v>
      </c>
      <c r="G1120" s="231"/>
      <c r="H1120" s="234">
        <v>361.37700000000001</v>
      </c>
      <c r="I1120" s="235"/>
      <c r="J1120" s="231"/>
      <c r="K1120" s="231"/>
      <c r="L1120" s="236"/>
      <c r="M1120" s="237"/>
      <c r="N1120" s="238"/>
      <c r="O1120" s="238"/>
      <c r="P1120" s="238"/>
      <c r="Q1120" s="238"/>
      <c r="R1120" s="238"/>
      <c r="S1120" s="238"/>
      <c r="T1120" s="239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40" t="s">
        <v>146</v>
      </c>
      <c r="AU1120" s="240" t="s">
        <v>82</v>
      </c>
      <c r="AV1120" s="14" t="s">
        <v>82</v>
      </c>
      <c r="AW1120" s="14" t="s">
        <v>33</v>
      </c>
      <c r="AX1120" s="14" t="s">
        <v>72</v>
      </c>
      <c r="AY1120" s="240" t="s">
        <v>136</v>
      </c>
    </row>
    <row r="1121" s="14" customFormat="1">
      <c r="A1121" s="14"/>
      <c r="B1121" s="230"/>
      <c r="C1121" s="231"/>
      <c r="D1121" s="221" t="s">
        <v>146</v>
      </c>
      <c r="E1121" s="232" t="s">
        <v>19</v>
      </c>
      <c r="F1121" s="233" t="s">
        <v>242</v>
      </c>
      <c r="G1121" s="231"/>
      <c r="H1121" s="234">
        <v>446.40100000000001</v>
      </c>
      <c r="I1121" s="235"/>
      <c r="J1121" s="231"/>
      <c r="K1121" s="231"/>
      <c r="L1121" s="236"/>
      <c r="M1121" s="237"/>
      <c r="N1121" s="238"/>
      <c r="O1121" s="238"/>
      <c r="P1121" s="238"/>
      <c r="Q1121" s="238"/>
      <c r="R1121" s="238"/>
      <c r="S1121" s="238"/>
      <c r="T1121" s="23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40" t="s">
        <v>146</v>
      </c>
      <c r="AU1121" s="240" t="s">
        <v>82</v>
      </c>
      <c r="AV1121" s="14" t="s">
        <v>82</v>
      </c>
      <c r="AW1121" s="14" t="s">
        <v>33</v>
      </c>
      <c r="AX1121" s="14" t="s">
        <v>72</v>
      </c>
      <c r="AY1121" s="240" t="s">
        <v>136</v>
      </c>
    </row>
    <row r="1122" s="14" customFormat="1">
      <c r="A1122" s="14"/>
      <c r="B1122" s="230"/>
      <c r="C1122" s="231"/>
      <c r="D1122" s="221" t="s">
        <v>146</v>
      </c>
      <c r="E1122" s="232" t="s">
        <v>19</v>
      </c>
      <c r="F1122" s="233" t="s">
        <v>243</v>
      </c>
      <c r="G1122" s="231"/>
      <c r="H1122" s="234">
        <v>249.536</v>
      </c>
      <c r="I1122" s="235"/>
      <c r="J1122" s="231"/>
      <c r="K1122" s="231"/>
      <c r="L1122" s="236"/>
      <c r="M1122" s="237"/>
      <c r="N1122" s="238"/>
      <c r="O1122" s="238"/>
      <c r="P1122" s="238"/>
      <c r="Q1122" s="238"/>
      <c r="R1122" s="238"/>
      <c r="S1122" s="238"/>
      <c r="T1122" s="23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40" t="s">
        <v>146</v>
      </c>
      <c r="AU1122" s="240" t="s">
        <v>82</v>
      </c>
      <c r="AV1122" s="14" t="s">
        <v>82</v>
      </c>
      <c r="AW1122" s="14" t="s">
        <v>33</v>
      </c>
      <c r="AX1122" s="14" t="s">
        <v>72</v>
      </c>
      <c r="AY1122" s="240" t="s">
        <v>136</v>
      </c>
    </row>
    <row r="1123" s="14" customFormat="1">
      <c r="A1123" s="14"/>
      <c r="B1123" s="230"/>
      <c r="C1123" s="231"/>
      <c r="D1123" s="221" t="s">
        <v>146</v>
      </c>
      <c r="E1123" s="232" t="s">
        <v>19</v>
      </c>
      <c r="F1123" s="233" t="s">
        <v>244</v>
      </c>
      <c r="G1123" s="231"/>
      <c r="H1123" s="234">
        <v>110.684</v>
      </c>
      <c r="I1123" s="235"/>
      <c r="J1123" s="231"/>
      <c r="K1123" s="231"/>
      <c r="L1123" s="236"/>
      <c r="M1123" s="237"/>
      <c r="N1123" s="238"/>
      <c r="O1123" s="238"/>
      <c r="P1123" s="238"/>
      <c r="Q1123" s="238"/>
      <c r="R1123" s="238"/>
      <c r="S1123" s="238"/>
      <c r="T1123" s="239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40" t="s">
        <v>146</v>
      </c>
      <c r="AU1123" s="240" t="s">
        <v>82</v>
      </c>
      <c r="AV1123" s="14" t="s">
        <v>82</v>
      </c>
      <c r="AW1123" s="14" t="s">
        <v>33</v>
      </c>
      <c r="AX1123" s="14" t="s">
        <v>72</v>
      </c>
      <c r="AY1123" s="240" t="s">
        <v>136</v>
      </c>
    </row>
    <row r="1124" s="14" customFormat="1">
      <c r="A1124" s="14"/>
      <c r="B1124" s="230"/>
      <c r="C1124" s="231"/>
      <c r="D1124" s="221" t="s">
        <v>146</v>
      </c>
      <c r="E1124" s="232" t="s">
        <v>19</v>
      </c>
      <c r="F1124" s="233" t="s">
        <v>245</v>
      </c>
      <c r="G1124" s="231"/>
      <c r="H1124" s="234">
        <v>109.718</v>
      </c>
      <c r="I1124" s="235"/>
      <c r="J1124" s="231"/>
      <c r="K1124" s="231"/>
      <c r="L1124" s="236"/>
      <c r="M1124" s="237"/>
      <c r="N1124" s="238"/>
      <c r="O1124" s="238"/>
      <c r="P1124" s="238"/>
      <c r="Q1124" s="238"/>
      <c r="R1124" s="238"/>
      <c r="S1124" s="238"/>
      <c r="T1124" s="23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40" t="s">
        <v>146</v>
      </c>
      <c r="AU1124" s="240" t="s">
        <v>82</v>
      </c>
      <c r="AV1124" s="14" t="s">
        <v>82</v>
      </c>
      <c r="AW1124" s="14" t="s">
        <v>33</v>
      </c>
      <c r="AX1124" s="14" t="s">
        <v>72</v>
      </c>
      <c r="AY1124" s="240" t="s">
        <v>136</v>
      </c>
    </row>
    <row r="1125" s="14" customFormat="1">
      <c r="A1125" s="14"/>
      <c r="B1125" s="230"/>
      <c r="C1125" s="231"/>
      <c r="D1125" s="221" t="s">
        <v>146</v>
      </c>
      <c r="E1125" s="232" t="s">
        <v>19</v>
      </c>
      <c r="F1125" s="233" t="s">
        <v>246</v>
      </c>
      <c r="G1125" s="231"/>
      <c r="H1125" s="234">
        <v>53.085999999999999</v>
      </c>
      <c r="I1125" s="235"/>
      <c r="J1125" s="231"/>
      <c r="K1125" s="231"/>
      <c r="L1125" s="236"/>
      <c r="M1125" s="237"/>
      <c r="N1125" s="238"/>
      <c r="O1125" s="238"/>
      <c r="P1125" s="238"/>
      <c r="Q1125" s="238"/>
      <c r="R1125" s="238"/>
      <c r="S1125" s="238"/>
      <c r="T1125" s="23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40" t="s">
        <v>146</v>
      </c>
      <c r="AU1125" s="240" t="s">
        <v>82</v>
      </c>
      <c r="AV1125" s="14" t="s">
        <v>82</v>
      </c>
      <c r="AW1125" s="14" t="s">
        <v>33</v>
      </c>
      <c r="AX1125" s="14" t="s">
        <v>72</v>
      </c>
      <c r="AY1125" s="240" t="s">
        <v>136</v>
      </c>
    </row>
    <row r="1126" s="14" customFormat="1">
      <c r="A1126" s="14"/>
      <c r="B1126" s="230"/>
      <c r="C1126" s="231"/>
      <c r="D1126" s="221" t="s">
        <v>146</v>
      </c>
      <c r="E1126" s="232" t="s">
        <v>19</v>
      </c>
      <c r="F1126" s="233" t="s">
        <v>247</v>
      </c>
      <c r="G1126" s="231"/>
      <c r="H1126" s="234">
        <v>33.591000000000001</v>
      </c>
      <c r="I1126" s="235"/>
      <c r="J1126" s="231"/>
      <c r="K1126" s="231"/>
      <c r="L1126" s="236"/>
      <c r="M1126" s="237"/>
      <c r="N1126" s="238"/>
      <c r="O1126" s="238"/>
      <c r="P1126" s="238"/>
      <c r="Q1126" s="238"/>
      <c r="R1126" s="238"/>
      <c r="S1126" s="238"/>
      <c r="T1126" s="23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40" t="s">
        <v>146</v>
      </c>
      <c r="AU1126" s="240" t="s">
        <v>82</v>
      </c>
      <c r="AV1126" s="14" t="s">
        <v>82</v>
      </c>
      <c r="AW1126" s="14" t="s">
        <v>33</v>
      </c>
      <c r="AX1126" s="14" t="s">
        <v>72</v>
      </c>
      <c r="AY1126" s="240" t="s">
        <v>136</v>
      </c>
    </row>
    <row r="1127" s="14" customFormat="1">
      <c r="A1127" s="14"/>
      <c r="B1127" s="230"/>
      <c r="C1127" s="231"/>
      <c r="D1127" s="221" t="s">
        <v>146</v>
      </c>
      <c r="E1127" s="232" t="s">
        <v>19</v>
      </c>
      <c r="F1127" s="233" t="s">
        <v>248</v>
      </c>
      <c r="G1127" s="231"/>
      <c r="H1127" s="234">
        <v>45.493000000000002</v>
      </c>
      <c r="I1127" s="235"/>
      <c r="J1127" s="231"/>
      <c r="K1127" s="231"/>
      <c r="L1127" s="236"/>
      <c r="M1127" s="237"/>
      <c r="N1127" s="238"/>
      <c r="O1127" s="238"/>
      <c r="P1127" s="238"/>
      <c r="Q1127" s="238"/>
      <c r="R1127" s="238"/>
      <c r="S1127" s="238"/>
      <c r="T1127" s="23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40" t="s">
        <v>146</v>
      </c>
      <c r="AU1127" s="240" t="s">
        <v>82</v>
      </c>
      <c r="AV1127" s="14" t="s">
        <v>82</v>
      </c>
      <c r="AW1127" s="14" t="s">
        <v>33</v>
      </c>
      <c r="AX1127" s="14" t="s">
        <v>72</v>
      </c>
      <c r="AY1127" s="240" t="s">
        <v>136</v>
      </c>
    </row>
    <row r="1128" s="14" customFormat="1">
      <c r="A1128" s="14"/>
      <c r="B1128" s="230"/>
      <c r="C1128" s="231"/>
      <c r="D1128" s="221" t="s">
        <v>146</v>
      </c>
      <c r="E1128" s="232" t="s">
        <v>19</v>
      </c>
      <c r="F1128" s="233" t="s">
        <v>249</v>
      </c>
      <c r="G1128" s="231"/>
      <c r="H1128" s="234">
        <v>46.679000000000002</v>
      </c>
      <c r="I1128" s="235"/>
      <c r="J1128" s="231"/>
      <c r="K1128" s="231"/>
      <c r="L1128" s="236"/>
      <c r="M1128" s="237"/>
      <c r="N1128" s="238"/>
      <c r="O1128" s="238"/>
      <c r="P1128" s="238"/>
      <c r="Q1128" s="238"/>
      <c r="R1128" s="238"/>
      <c r="S1128" s="238"/>
      <c r="T1128" s="23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0" t="s">
        <v>146</v>
      </c>
      <c r="AU1128" s="240" t="s">
        <v>82</v>
      </c>
      <c r="AV1128" s="14" t="s">
        <v>82</v>
      </c>
      <c r="AW1128" s="14" t="s">
        <v>33</v>
      </c>
      <c r="AX1128" s="14" t="s">
        <v>72</v>
      </c>
      <c r="AY1128" s="240" t="s">
        <v>136</v>
      </c>
    </row>
    <row r="1129" s="14" customFormat="1">
      <c r="A1129" s="14"/>
      <c r="B1129" s="230"/>
      <c r="C1129" s="231"/>
      <c r="D1129" s="221" t="s">
        <v>146</v>
      </c>
      <c r="E1129" s="232" t="s">
        <v>19</v>
      </c>
      <c r="F1129" s="233" t="s">
        <v>250</v>
      </c>
      <c r="G1129" s="231"/>
      <c r="H1129" s="234">
        <v>44.972000000000001</v>
      </c>
      <c r="I1129" s="235"/>
      <c r="J1129" s="231"/>
      <c r="K1129" s="231"/>
      <c r="L1129" s="236"/>
      <c r="M1129" s="237"/>
      <c r="N1129" s="238"/>
      <c r="O1129" s="238"/>
      <c r="P1129" s="238"/>
      <c r="Q1129" s="238"/>
      <c r="R1129" s="238"/>
      <c r="S1129" s="238"/>
      <c r="T1129" s="23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40" t="s">
        <v>146</v>
      </c>
      <c r="AU1129" s="240" t="s">
        <v>82</v>
      </c>
      <c r="AV1129" s="14" t="s">
        <v>82</v>
      </c>
      <c r="AW1129" s="14" t="s">
        <v>33</v>
      </c>
      <c r="AX1129" s="14" t="s">
        <v>72</v>
      </c>
      <c r="AY1129" s="240" t="s">
        <v>136</v>
      </c>
    </row>
    <row r="1130" s="14" customFormat="1">
      <c r="A1130" s="14"/>
      <c r="B1130" s="230"/>
      <c r="C1130" s="231"/>
      <c r="D1130" s="221" t="s">
        <v>146</v>
      </c>
      <c r="E1130" s="232" t="s">
        <v>19</v>
      </c>
      <c r="F1130" s="233" t="s">
        <v>251</v>
      </c>
      <c r="G1130" s="231"/>
      <c r="H1130" s="234">
        <v>18.972999999999999</v>
      </c>
      <c r="I1130" s="235"/>
      <c r="J1130" s="231"/>
      <c r="K1130" s="231"/>
      <c r="L1130" s="236"/>
      <c r="M1130" s="237"/>
      <c r="N1130" s="238"/>
      <c r="O1130" s="238"/>
      <c r="P1130" s="238"/>
      <c r="Q1130" s="238"/>
      <c r="R1130" s="238"/>
      <c r="S1130" s="238"/>
      <c r="T1130" s="23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40" t="s">
        <v>146</v>
      </c>
      <c r="AU1130" s="240" t="s">
        <v>82</v>
      </c>
      <c r="AV1130" s="14" t="s">
        <v>82</v>
      </c>
      <c r="AW1130" s="14" t="s">
        <v>33</v>
      </c>
      <c r="AX1130" s="14" t="s">
        <v>72</v>
      </c>
      <c r="AY1130" s="240" t="s">
        <v>136</v>
      </c>
    </row>
    <row r="1131" s="14" customFormat="1">
      <c r="A1131" s="14"/>
      <c r="B1131" s="230"/>
      <c r="C1131" s="231"/>
      <c r="D1131" s="221" t="s">
        <v>146</v>
      </c>
      <c r="E1131" s="232" t="s">
        <v>19</v>
      </c>
      <c r="F1131" s="233" t="s">
        <v>252</v>
      </c>
      <c r="G1131" s="231"/>
      <c r="H1131" s="234">
        <v>17.065000000000001</v>
      </c>
      <c r="I1131" s="235"/>
      <c r="J1131" s="231"/>
      <c r="K1131" s="231"/>
      <c r="L1131" s="236"/>
      <c r="M1131" s="237"/>
      <c r="N1131" s="238"/>
      <c r="O1131" s="238"/>
      <c r="P1131" s="238"/>
      <c r="Q1131" s="238"/>
      <c r="R1131" s="238"/>
      <c r="S1131" s="238"/>
      <c r="T1131" s="23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0" t="s">
        <v>146</v>
      </c>
      <c r="AU1131" s="240" t="s">
        <v>82</v>
      </c>
      <c r="AV1131" s="14" t="s">
        <v>82</v>
      </c>
      <c r="AW1131" s="14" t="s">
        <v>33</v>
      </c>
      <c r="AX1131" s="14" t="s">
        <v>72</v>
      </c>
      <c r="AY1131" s="240" t="s">
        <v>136</v>
      </c>
    </row>
    <row r="1132" s="14" customFormat="1">
      <c r="A1132" s="14"/>
      <c r="B1132" s="230"/>
      <c r="C1132" s="231"/>
      <c r="D1132" s="221" t="s">
        <v>146</v>
      </c>
      <c r="E1132" s="232" t="s">
        <v>19</v>
      </c>
      <c r="F1132" s="233" t="s">
        <v>253</v>
      </c>
      <c r="G1132" s="231"/>
      <c r="H1132" s="234">
        <v>18.640999999999998</v>
      </c>
      <c r="I1132" s="235"/>
      <c r="J1132" s="231"/>
      <c r="K1132" s="231"/>
      <c r="L1132" s="236"/>
      <c r="M1132" s="237"/>
      <c r="N1132" s="238"/>
      <c r="O1132" s="238"/>
      <c r="P1132" s="238"/>
      <c r="Q1132" s="238"/>
      <c r="R1132" s="238"/>
      <c r="S1132" s="238"/>
      <c r="T1132" s="23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40" t="s">
        <v>146</v>
      </c>
      <c r="AU1132" s="240" t="s">
        <v>82</v>
      </c>
      <c r="AV1132" s="14" t="s">
        <v>82</v>
      </c>
      <c r="AW1132" s="14" t="s">
        <v>33</v>
      </c>
      <c r="AX1132" s="14" t="s">
        <v>72</v>
      </c>
      <c r="AY1132" s="240" t="s">
        <v>136</v>
      </c>
    </row>
    <row r="1133" s="14" customFormat="1">
      <c r="A1133" s="14"/>
      <c r="B1133" s="230"/>
      <c r="C1133" s="231"/>
      <c r="D1133" s="221" t="s">
        <v>146</v>
      </c>
      <c r="E1133" s="232" t="s">
        <v>19</v>
      </c>
      <c r="F1133" s="233" t="s">
        <v>254</v>
      </c>
      <c r="G1133" s="231"/>
      <c r="H1133" s="234">
        <v>37.130000000000003</v>
      </c>
      <c r="I1133" s="235"/>
      <c r="J1133" s="231"/>
      <c r="K1133" s="231"/>
      <c r="L1133" s="236"/>
      <c r="M1133" s="237"/>
      <c r="N1133" s="238"/>
      <c r="O1133" s="238"/>
      <c r="P1133" s="238"/>
      <c r="Q1133" s="238"/>
      <c r="R1133" s="238"/>
      <c r="S1133" s="238"/>
      <c r="T1133" s="23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40" t="s">
        <v>146</v>
      </c>
      <c r="AU1133" s="240" t="s">
        <v>82</v>
      </c>
      <c r="AV1133" s="14" t="s">
        <v>82</v>
      </c>
      <c r="AW1133" s="14" t="s">
        <v>33</v>
      </c>
      <c r="AX1133" s="14" t="s">
        <v>72</v>
      </c>
      <c r="AY1133" s="240" t="s">
        <v>136</v>
      </c>
    </row>
    <row r="1134" s="14" customFormat="1">
      <c r="A1134" s="14"/>
      <c r="B1134" s="230"/>
      <c r="C1134" s="231"/>
      <c r="D1134" s="221" t="s">
        <v>146</v>
      </c>
      <c r="E1134" s="232" t="s">
        <v>19</v>
      </c>
      <c r="F1134" s="233" t="s">
        <v>255</v>
      </c>
      <c r="G1134" s="231"/>
      <c r="H1134" s="234">
        <v>47.012</v>
      </c>
      <c r="I1134" s="235"/>
      <c r="J1134" s="231"/>
      <c r="K1134" s="231"/>
      <c r="L1134" s="236"/>
      <c r="M1134" s="237"/>
      <c r="N1134" s="238"/>
      <c r="O1134" s="238"/>
      <c r="P1134" s="238"/>
      <c r="Q1134" s="238"/>
      <c r="R1134" s="238"/>
      <c r="S1134" s="238"/>
      <c r="T1134" s="23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40" t="s">
        <v>146</v>
      </c>
      <c r="AU1134" s="240" t="s">
        <v>82</v>
      </c>
      <c r="AV1134" s="14" t="s">
        <v>82</v>
      </c>
      <c r="AW1134" s="14" t="s">
        <v>33</v>
      </c>
      <c r="AX1134" s="14" t="s">
        <v>72</v>
      </c>
      <c r="AY1134" s="240" t="s">
        <v>136</v>
      </c>
    </row>
    <row r="1135" s="14" customFormat="1">
      <c r="A1135" s="14"/>
      <c r="B1135" s="230"/>
      <c r="C1135" s="231"/>
      <c r="D1135" s="221" t="s">
        <v>146</v>
      </c>
      <c r="E1135" s="232" t="s">
        <v>19</v>
      </c>
      <c r="F1135" s="233" t="s">
        <v>256</v>
      </c>
      <c r="G1135" s="231"/>
      <c r="H1135" s="234">
        <v>32.543999999999997</v>
      </c>
      <c r="I1135" s="235"/>
      <c r="J1135" s="231"/>
      <c r="K1135" s="231"/>
      <c r="L1135" s="236"/>
      <c r="M1135" s="237"/>
      <c r="N1135" s="238"/>
      <c r="O1135" s="238"/>
      <c r="P1135" s="238"/>
      <c r="Q1135" s="238"/>
      <c r="R1135" s="238"/>
      <c r="S1135" s="238"/>
      <c r="T1135" s="23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40" t="s">
        <v>146</v>
      </c>
      <c r="AU1135" s="240" t="s">
        <v>82</v>
      </c>
      <c r="AV1135" s="14" t="s">
        <v>82</v>
      </c>
      <c r="AW1135" s="14" t="s">
        <v>33</v>
      </c>
      <c r="AX1135" s="14" t="s">
        <v>72</v>
      </c>
      <c r="AY1135" s="240" t="s">
        <v>136</v>
      </c>
    </row>
    <row r="1136" s="14" customFormat="1">
      <c r="A1136" s="14"/>
      <c r="B1136" s="230"/>
      <c r="C1136" s="231"/>
      <c r="D1136" s="221" t="s">
        <v>146</v>
      </c>
      <c r="E1136" s="232" t="s">
        <v>19</v>
      </c>
      <c r="F1136" s="233" t="s">
        <v>257</v>
      </c>
      <c r="G1136" s="231"/>
      <c r="H1136" s="234">
        <v>62.326000000000001</v>
      </c>
      <c r="I1136" s="235"/>
      <c r="J1136" s="231"/>
      <c r="K1136" s="231"/>
      <c r="L1136" s="236"/>
      <c r="M1136" s="237"/>
      <c r="N1136" s="238"/>
      <c r="O1136" s="238"/>
      <c r="P1136" s="238"/>
      <c r="Q1136" s="238"/>
      <c r="R1136" s="238"/>
      <c r="S1136" s="238"/>
      <c r="T1136" s="23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40" t="s">
        <v>146</v>
      </c>
      <c r="AU1136" s="240" t="s">
        <v>82</v>
      </c>
      <c r="AV1136" s="14" t="s">
        <v>82</v>
      </c>
      <c r="AW1136" s="14" t="s">
        <v>33</v>
      </c>
      <c r="AX1136" s="14" t="s">
        <v>72</v>
      </c>
      <c r="AY1136" s="240" t="s">
        <v>136</v>
      </c>
    </row>
    <row r="1137" s="14" customFormat="1">
      <c r="A1137" s="14"/>
      <c r="B1137" s="230"/>
      <c r="C1137" s="231"/>
      <c r="D1137" s="221" t="s">
        <v>146</v>
      </c>
      <c r="E1137" s="232" t="s">
        <v>19</v>
      </c>
      <c r="F1137" s="233" t="s">
        <v>258</v>
      </c>
      <c r="G1137" s="231"/>
      <c r="H1137" s="234">
        <v>41.375999999999998</v>
      </c>
      <c r="I1137" s="235"/>
      <c r="J1137" s="231"/>
      <c r="K1137" s="231"/>
      <c r="L1137" s="236"/>
      <c r="M1137" s="237"/>
      <c r="N1137" s="238"/>
      <c r="O1137" s="238"/>
      <c r="P1137" s="238"/>
      <c r="Q1137" s="238"/>
      <c r="R1137" s="238"/>
      <c r="S1137" s="238"/>
      <c r="T1137" s="23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40" t="s">
        <v>146</v>
      </c>
      <c r="AU1137" s="240" t="s">
        <v>82</v>
      </c>
      <c r="AV1137" s="14" t="s">
        <v>82</v>
      </c>
      <c r="AW1137" s="14" t="s">
        <v>33</v>
      </c>
      <c r="AX1137" s="14" t="s">
        <v>72</v>
      </c>
      <c r="AY1137" s="240" t="s">
        <v>136</v>
      </c>
    </row>
    <row r="1138" s="14" customFormat="1">
      <c r="A1138" s="14"/>
      <c r="B1138" s="230"/>
      <c r="C1138" s="231"/>
      <c r="D1138" s="221" t="s">
        <v>146</v>
      </c>
      <c r="E1138" s="232" t="s">
        <v>19</v>
      </c>
      <c r="F1138" s="233" t="s">
        <v>259</v>
      </c>
      <c r="G1138" s="231"/>
      <c r="H1138" s="234">
        <v>44.953000000000003</v>
      </c>
      <c r="I1138" s="235"/>
      <c r="J1138" s="231"/>
      <c r="K1138" s="231"/>
      <c r="L1138" s="236"/>
      <c r="M1138" s="237"/>
      <c r="N1138" s="238"/>
      <c r="O1138" s="238"/>
      <c r="P1138" s="238"/>
      <c r="Q1138" s="238"/>
      <c r="R1138" s="238"/>
      <c r="S1138" s="238"/>
      <c r="T1138" s="23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40" t="s">
        <v>146</v>
      </c>
      <c r="AU1138" s="240" t="s">
        <v>82</v>
      </c>
      <c r="AV1138" s="14" t="s">
        <v>82</v>
      </c>
      <c r="AW1138" s="14" t="s">
        <v>33</v>
      </c>
      <c r="AX1138" s="14" t="s">
        <v>72</v>
      </c>
      <c r="AY1138" s="240" t="s">
        <v>136</v>
      </c>
    </row>
    <row r="1139" s="14" customFormat="1">
      <c r="A1139" s="14"/>
      <c r="B1139" s="230"/>
      <c r="C1139" s="231"/>
      <c r="D1139" s="221" t="s">
        <v>146</v>
      </c>
      <c r="E1139" s="232" t="s">
        <v>19</v>
      </c>
      <c r="F1139" s="233" t="s">
        <v>260</v>
      </c>
      <c r="G1139" s="231"/>
      <c r="H1139" s="234">
        <v>49.215000000000003</v>
      </c>
      <c r="I1139" s="235"/>
      <c r="J1139" s="231"/>
      <c r="K1139" s="231"/>
      <c r="L1139" s="236"/>
      <c r="M1139" s="237"/>
      <c r="N1139" s="238"/>
      <c r="O1139" s="238"/>
      <c r="P1139" s="238"/>
      <c r="Q1139" s="238"/>
      <c r="R1139" s="238"/>
      <c r="S1139" s="238"/>
      <c r="T1139" s="23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40" t="s">
        <v>146</v>
      </c>
      <c r="AU1139" s="240" t="s">
        <v>82</v>
      </c>
      <c r="AV1139" s="14" t="s">
        <v>82</v>
      </c>
      <c r="AW1139" s="14" t="s">
        <v>33</v>
      </c>
      <c r="AX1139" s="14" t="s">
        <v>72</v>
      </c>
      <c r="AY1139" s="240" t="s">
        <v>136</v>
      </c>
    </row>
    <row r="1140" s="16" customFormat="1">
      <c r="A1140" s="16"/>
      <c r="B1140" s="252"/>
      <c r="C1140" s="253"/>
      <c r="D1140" s="221" t="s">
        <v>146</v>
      </c>
      <c r="E1140" s="254" t="s">
        <v>19</v>
      </c>
      <c r="F1140" s="255" t="s">
        <v>261</v>
      </c>
      <c r="G1140" s="253"/>
      <c r="H1140" s="256">
        <v>3049.413</v>
      </c>
      <c r="I1140" s="257"/>
      <c r="J1140" s="253"/>
      <c r="K1140" s="253"/>
      <c r="L1140" s="258"/>
      <c r="M1140" s="259"/>
      <c r="N1140" s="260"/>
      <c r="O1140" s="260"/>
      <c r="P1140" s="260"/>
      <c r="Q1140" s="260"/>
      <c r="R1140" s="260"/>
      <c r="S1140" s="260"/>
      <c r="T1140" s="261"/>
      <c r="U1140" s="16"/>
      <c r="V1140" s="16"/>
      <c r="W1140" s="16"/>
      <c r="X1140" s="16"/>
      <c r="Y1140" s="16"/>
      <c r="Z1140" s="16"/>
      <c r="AA1140" s="16"/>
      <c r="AB1140" s="16"/>
      <c r="AC1140" s="16"/>
      <c r="AD1140" s="16"/>
      <c r="AE1140" s="16"/>
      <c r="AT1140" s="262" t="s">
        <v>146</v>
      </c>
      <c r="AU1140" s="262" t="s">
        <v>82</v>
      </c>
      <c r="AV1140" s="16" t="s">
        <v>137</v>
      </c>
      <c r="AW1140" s="16" t="s">
        <v>33</v>
      </c>
      <c r="AX1140" s="16" t="s">
        <v>72</v>
      </c>
      <c r="AY1140" s="262" t="s">
        <v>136</v>
      </c>
    </row>
    <row r="1141" s="13" customFormat="1">
      <c r="A1141" s="13"/>
      <c r="B1141" s="219"/>
      <c r="C1141" s="220"/>
      <c r="D1141" s="221" t="s">
        <v>146</v>
      </c>
      <c r="E1141" s="222" t="s">
        <v>19</v>
      </c>
      <c r="F1141" s="223" t="s">
        <v>262</v>
      </c>
      <c r="G1141" s="220"/>
      <c r="H1141" s="222" t="s">
        <v>19</v>
      </c>
      <c r="I1141" s="224"/>
      <c r="J1141" s="220"/>
      <c r="K1141" s="220"/>
      <c r="L1141" s="225"/>
      <c r="M1141" s="226"/>
      <c r="N1141" s="227"/>
      <c r="O1141" s="227"/>
      <c r="P1141" s="227"/>
      <c r="Q1141" s="227"/>
      <c r="R1141" s="227"/>
      <c r="S1141" s="227"/>
      <c r="T1141" s="22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29" t="s">
        <v>146</v>
      </c>
      <c r="AU1141" s="229" t="s">
        <v>82</v>
      </c>
      <c r="AV1141" s="13" t="s">
        <v>80</v>
      </c>
      <c r="AW1141" s="13" t="s">
        <v>33</v>
      </c>
      <c r="AX1141" s="13" t="s">
        <v>72</v>
      </c>
      <c r="AY1141" s="229" t="s">
        <v>136</v>
      </c>
    </row>
    <row r="1142" s="14" customFormat="1">
      <c r="A1142" s="14"/>
      <c r="B1142" s="230"/>
      <c r="C1142" s="231"/>
      <c r="D1142" s="221" t="s">
        <v>146</v>
      </c>
      <c r="E1142" s="232" t="s">
        <v>19</v>
      </c>
      <c r="F1142" s="233" t="s">
        <v>263</v>
      </c>
      <c r="G1142" s="231"/>
      <c r="H1142" s="234">
        <v>57.804000000000002</v>
      </c>
      <c r="I1142" s="235"/>
      <c r="J1142" s="231"/>
      <c r="K1142" s="231"/>
      <c r="L1142" s="236"/>
      <c r="M1142" s="237"/>
      <c r="N1142" s="238"/>
      <c r="O1142" s="238"/>
      <c r="P1142" s="238"/>
      <c r="Q1142" s="238"/>
      <c r="R1142" s="238"/>
      <c r="S1142" s="238"/>
      <c r="T1142" s="23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40" t="s">
        <v>146</v>
      </c>
      <c r="AU1142" s="240" t="s">
        <v>82</v>
      </c>
      <c r="AV1142" s="14" t="s">
        <v>82</v>
      </c>
      <c r="AW1142" s="14" t="s">
        <v>33</v>
      </c>
      <c r="AX1142" s="14" t="s">
        <v>72</v>
      </c>
      <c r="AY1142" s="240" t="s">
        <v>136</v>
      </c>
    </row>
    <row r="1143" s="14" customFormat="1">
      <c r="A1143" s="14"/>
      <c r="B1143" s="230"/>
      <c r="C1143" s="231"/>
      <c r="D1143" s="221" t="s">
        <v>146</v>
      </c>
      <c r="E1143" s="232" t="s">
        <v>19</v>
      </c>
      <c r="F1143" s="233" t="s">
        <v>264</v>
      </c>
      <c r="G1143" s="231"/>
      <c r="H1143" s="234">
        <v>12.842000000000001</v>
      </c>
      <c r="I1143" s="235"/>
      <c r="J1143" s="231"/>
      <c r="K1143" s="231"/>
      <c r="L1143" s="236"/>
      <c r="M1143" s="237"/>
      <c r="N1143" s="238"/>
      <c r="O1143" s="238"/>
      <c r="P1143" s="238"/>
      <c r="Q1143" s="238"/>
      <c r="R1143" s="238"/>
      <c r="S1143" s="238"/>
      <c r="T1143" s="23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40" t="s">
        <v>146</v>
      </c>
      <c r="AU1143" s="240" t="s">
        <v>82</v>
      </c>
      <c r="AV1143" s="14" t="s">
        <v>82</v>
      </c>
      <c r="AW1143" s="14" t="s">
        <v>33</v>
      </c>
      <c r="AX1143" s="14" t="s">
        <v>72</v>
      </c>
      <c r="AY1143" s="240" t="s">
        <v>136</v>
      </c>
    </row>
    <row r="1144" s="14" customFormat="1">
      <c r="A1144" s="14"/>
      <c r="B1144" s="230"/>
      <c r="C1144" s="231"/>
      <c r="D1144" s="221" t="s">
        <v>146</v>
      </c>
      <c r="E1144" s="232" t="s">
        <v>19</v>
      </c>
      <c r="F1144" s="233" t="s">
        <v>265</v>
      </c>
      <c r="G1144" s="231"/>
      <c r="H1144" s="234">
        <v>8.2010000000000005</v>
      </c>
      <c r="I1144" s="235"/>
      <c r="J1144" s="231"/>
      <c r="K1144" s="231"/>
      <c r="L1144" s="236"/>
      <c r="M1144" s="237"/>
      <c r="N1144" s="238"/>
      <c r="O1144" s="238"/>
      <c r="P1144" s="238"/>
      <c r="Q1144" s="238"/>
      <c r="R1144" s="238"/>
      <c r="S1144" s="238"/>
      <c r="T1144" s="23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40" t="s">
        <v>146</v>
      </c>
      <c r="AU1144" s="240" t="s">
        <v>82</v>
      </c>
      <c r="AV1144" s="14" t="s">
        <v>82</v>
      </c>
      <c r="AW1144" s="14" t="s">
        <v>33</v>
      </c>
      <c r="AX1144" s="14" t="s">
        <v>72</v>
      </c>
      <c r="AY1144" s="240" t="s">
        <v>136</v>
      </c>
    </row>
    <row r="1145" s="16" customFormat="1">
      <c r="A1145" s="16"/>
      <c r="B1145" s="252"/>
      <c r="C1145" s="253"/>
      <c r="D1145" s="221" t="s">
        <v>146</v>
      </c>
      <c r="E1145" s="254" t="s">
        <v>19</v>
      </c>
      <c r="F1145" s="255" t="s">
        <v>261</v>
      </c>
      <c r="G1145" s="253"/>
      <c r="H1145" s="256">
        <v>78.846999999999994</v>
      </c>
      <c r="I1145" s="257"/>
      <c r="J1145" s="253"/>
      <c r="K1145" s="253"/>
      <c r="L1145" s="258"/>
      <c r="M1145" s="259"/>
      <c r="N1145" s="260"/>
      <c r="O1145" s="260"/>
      <c r="P1145" s="260"/>
      <c r="Q1145" s="260"/>
      <c r="R1145" s="260"/>
      <c r="S1145" s="260"/>
      <c r="T1145" s="261"/>
      <c r="U1145" s="16"/>
      <c r="V1145" s="16"/>
      <c r="W1145" s="16"/>
      <c r="X1145" s="16"/>
      <c r="Y1145" s="16"/>
      <c r="Z1145" s="16"/>
      <c r="AA1145" s="16"/>
      <c r="AB1145" s="16"/>
      <c r="AC1145" s="16"/>
      <c r="AD1145" s="16"/>
      <c r="AE1145" s="16"/>
      <c r="AT1145" s="262" t="s">
        <v>146</v>
      </c>
      <c r="AU1145" s="262" t="s">
        <v>82</v>
      </c>
      <c r="AV1145" s="16" t="s">
        <v>137</v>
      </c>
      <c r="AW1145" s="16" t="s">
        <v>33</v>
      </c>
      <c r="AX1145" s="16" t="s">
        <v>72</v>
      </c>
      <c r="AY1145" s="262" t="s">
        <v>136</v>
      </c>
    </row>
    <row r="1146" s="14" customFormat="1">
      <c r="A1146" s="14"/>
      <c r="B1146" s="230"/>
      <c r="C1146" s="231"/>
      <c r="D1146" s="221" t="s">
        <v>146</v>
      </c>
      <c r="E1146" s="232" t="s">
        <v>19</v>
      </c>
      <c r="F1146" s="233" t="s">
        <v>308</v>
      </c>
      <c r="G1146" s="231"/>
      <c r="H1146" s="234">
        <v>-374.59899999999999</v>
      </c>
      <c r="I1146" s="235"/>
      <c r="J1146" s="231"/>
      <c r="K1146" s="231"/>
      <c r="L1146" s="236"/>
      <c r="M1146" s="237"/>
      <c r="N1146" s="238"/>
      <c r="O1146" s="238"/>
      <c r="P1146" s="238"/>
      <c r="Q1146" s="238"/>
      <c r="R1146" s="238"/>
      <c r="S1146" s="238"/>
      <c r="T1146" s="239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40" t="s">
        <v>146</v>
      </c>
      <c r="AU1146" s="240" t="s">
        <v>82</v>
      </c>
      <c r="AV1146" s="14" t="s">
        <v>82</v>
      </c>
      <c r="AW1146" s="14" t="s">
        <v>33</v>
      </c>
      <c r="AX1146" s="14" t="s">
        <v>72</v>
      </c>
      <c r="AY1146" s="240" t="s">
        <v>136</v>
      </c>
    </row>
    <row r="1147" s="15" customFormat="1">
      <c r="A1147" s="15"/>
      <c r="B1147" s="241"/>
      <c r="C1147" s="242"/>
      <c r="D1147" s="221" t="s">
        <v>146</v>
      </c>
      <c r="E1147" s="243" t="s">
        <v>19</v>
      </c>
      <c r="F1147" s="244" t="s">
        <v>151</v>
      </c>
      <c r="G1147" s="242"/>
      <c r="H1147" s="245">
        <v>2753.6610000000001</v>
      </c>
      <c r="I1147" s="246"/>
      <c r="J1147" s="242"/>
      <c r="K1147" s="242"/>
      <c r="L1147" s="247"/>
      <c r="M1147" s="248"/>
      <c r="N1147" s="249"/>
      <c r="O1147" s="249"/>
      <c r="P1147" s="249"/>
      <c r="Q1147" s="249"/>
      <c r="R1147" s="249"/>
      <c r="S1147" s="249"/>
      <c r="T1147" s="250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15"/>
      <c r="AT1147" s="251" t="s">
        <v>146</v>
      </c>
      <c r="AU1147" s="251" t="s">
        <v>82</v>
      </c>
      <c r="AV1147" s="15" t="s">
        <v>144</v>
      </c>
      <c r="AW1147" s="15" t="s">
        <v>33</v>
      </c>
      <c r="AX1147" s="15" t="s">
        <v>80</v>
      </c>
      <c r="AY1147" s="251" t="s">
        <v>136</v>
      </c>
    </row>
    <row r="1148" s="2" customFormat="1" ht="37.8" customHeight="1">
      <c r="A1148" s="40"/>
      <c r="B1148" s="41"/>
      <c r="C1148" s="206" t="s">
        <v>1583</v>
      </c>
      <c r="D1148" s="206" t="s">
        <v>139</v>
      </c>
      <c r="E1148" s="207" t="s">
        <v>1584</v>
      </c>
      <c r="F1148" s="208" t="s">
        <v>1585</v>
      </c>
      <c r="G1148" s="209" t="s">
        <v>154</v>
      </c>
      <c r="H1148" s="210">
        <v>3087.473</v>
      </c>
      <c r="I1148" s="211"/>
      <c r="J1148" s="212">
        <f>ROUND(I1148*H1148,2)</f>
        <v>0</v>
      </c>
      <c r="K1148" s="208" t="s">
        <v>143</v>
      </c>
      <c r="L1148" s="46"/>
      <c r="M1148" s="213" t="s">
        <v>19</v>
      </c>
      <c r="N1148" s="214" t="s">
        <v>43</v>
      </c>
      <c r="O1148" s="86"/>
      <c r="P1148" s="215">
        <f>O1148*H1148</f>
        <v>0</v>
      </c>
      <c r="Q1148" s="215">
        <v>0.00025999999999999998</v>
      </c>
      <c r="R1148" s="215">
        <f>Q1148*H1148</f>
        <v>0.80274297999999988</v>
      </c>
      <c r="S1148" s="215">
        <v>0</v>
      </c>
      <c r="T1148" s="216">
        <f>S1148*H1148</f>
        <v>0</v>
      </c>
      <c r="U1148" s="40"/>
      <c r="V1148" s="40"/>
      <c r="W1148" s="40"/>
      <c r="X1148" s="40"/>
      <c r="Y1148" s="40"/>
      <c r="Z1148" s="40"/>
      <c r="AA1148" s="40"/>
      <c r="AB1148" s="40"/>
      <c r="AC1148" s="40"/>
      <c r="AD1148" s="40"/>
      <c r="AE1148" s="40"/>
      <c r="AR1148" s="217" t="s">
        <v>234</v>
      </c>
      <c r="AT1148" s="217" t="s">
        <v>139</v>
      </c>
      <c r="AU1148" s="217" t="s">
        <v>82</v>
      </c>
      <c r="AY1148" s="19" t="s">
        <v>136</v>
      </c>
      <c r="BE1148" s="218">
        <f>IF(N1148="základní",J1148,0)</f>
        <v>0</v>
      </c>
      <c r="BF1148" s="218">
        <f>IF(N1148="snížená",J1148,0)</f>
        <v>0</v>
      </c>
      <c r="BG1148" s="218">
        <f>IF(N1148="zákl. přenesená",J1148,0)</f>
        <v>0</v>
      </c>
      <c r="BH1148" s="218">
        <f>IF(N1148="sníž. přenesená",J1148,0)</f>
        <v>0</v>
      </c>
      <c r="BI1148" s="218">
        <f>IF(N1148="nulová",J1148,0)</f>
        <v>0</v>
      </c>
      <c r="BJ1148" s="19" t="s">
        <v>80</v>
      </c>
      <c r="BK1148" s="218">
        <f>ROUND(I1148*H1148,2)</f>
        <v>0</v>
      </c>
      <c r="BL1148" s="19" t="s">
        <v>234</v>
      </c>
      <c r="BM1148" s="217" t="s">
        <v>1586</v>
      </c>
    </row>
    <row r="1149" s="13" customFormat="1">
      <c r="A1149" s="13"/>
      <c r="B1149" s="219"/>
      <c r="C1149" s="220"/>
      <c r="D1149" s="221" t="s">
        <v>146</v>
      </c>
      <c r="E1149" s="222" t="s">
        <v>19</v>
      </c>
      <c r="F1149" s="223" t="s">
        <v>1587</v>
      </c>
      <c r="G1149" s="220"/>
      <c r="H1149" s="222" t="s">
        <v>19</v>
      </c>
      <c r="I1149" s="224"/>
      <c r="J1149" s="220"/>
      <c r="K1149" s="220"/>
      <c r="L1149" s="225"/>
      <c r="M1149" s="226"/>
      <c r="N1149" s="227"/>
      <c r="O1149" s="227"/>
      <c r="P1149" s="227"/>
      <c r="Q1149" s="227"/>
      <c r="R1149" s="227"/>
      <c r="S1149" s="227"/>
      <c r="T1149" s="228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29" t="s">
        <v>146</v>
      </c>
      <c r="AU1149" s="229" t="s">
        <v>82</v>
      </c>
      <c r="AV1149" s="13" t="s">
        <v>80</v>
      </c>
      <c r="AW1149" s="13" t="s">
        <v>33</v>
      </c>
      <c r="AX1149" s="13" t="s">
        <v>72</v>
      </c>
      <c r="AY1149" s="229" t="s">
        <v>136</v>
      </c>
    </row>
    <row r="1150" s="14" customFormat="1">
      <c r="A1150" s="14"/>
      <c r="B1150" s="230"/>
      <c r="C1150" s="231"/>
      <c r="D1150" s="221" t="s">
        <v>146</v>
      </c>
      <c r="E1150" s="232" t="s">
        <v>19</v>
      </c>
      <c r="F1150" s="233" t="s">
        <v>211</v>
      </c>
      <c r="G1150" s="231"/>
      <c r="H1150" s="234">
        <v>686.85000000000002</v>
      </c>
      <c r="I1150" s="235"/>
      <c r="J1150" s="231"/>
      <c r="K1150" s="231"/>
      <c r="L1150" s="236"/>
      <c r="M1150" s="237"/>
      <c r="N1150" s="238"/>
      <c r="O1150" s="238"/>
      <c r="P1150" s="238"/>
      <c r="Q1150" s="238"/>
      <c r="R1150" s="238"/>
      <c r="S1150" s="238"/>
      <c r="T1150" s="239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40" t="s">
        <v>146</v>
      </c>
      <c r="AU1150" s="240" t="s">
        <v>82</v>
      </c>
      <c r="AV1150" s="14" t="s">
        <v>82</v>
      </c>
      <c r="AW1150" s="14" t="s">
        <v>33</v>
      </c>
      <c r="AX1150" s="14" t="s">
        <v>72</v>
      </c>
      <c r="AY1150" s="240" t="s">
        <v>136</v>
      </c>
    </row>
    <row r="1151" s="14" customFormat="1">
      <c r="A1151" s="14"/>
      <c r="B1151" s="230"/>
      <c r="C1151" s="231"/>
      <c r="D1151" s="221" t="s">
        <v>146</v>
      </c>
      <c r="E1151" s="232" t="s">
        <v>19</v>
      </c>
      <c r="F1151" s="233" t="s">
        <v>212</v>
      </c>
      <c r="G1151" s="231"/>
      <c r="H1151" s="234">
        <v>57.649999999999999</v>
      </c>
      <c r="I1151" s="235"/>
      <c r="J1151" s="231"/>
      <c r="K1151" s="231"/>
      <c r="L1151" s="236"/>
      <c r="M1151" s="237"/>
      <c r="N1151" s="238"/>
      <c r="O1151" s="238"/>
      <c r="P1151" s="238"/>
      <c r="Q1151" s="238"/>
      <c r="R1151" s="238"/>
      <c r="S1151" s="238"/>
      <c r="T1151" s="23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40" t="s">
        <v>146</v>
      </c>
      <c r="AU1151" s="240" t="s">
        <v>82</v>
      </c>
      <c r="AV1151" s="14" t="s">
        <v>82</v>
      </c>
      <c r="AW1151" s="14" t="s">
        <v>33</v>
      </c>
      <c r="AX1151" s="14" t="s">
        <v>72</v>
      </c>
      <c r="AY1151" s="240" t="s">
        <v>136</v>
      </c>
    </row>
    <row r="1152" s="13" customFormat="1">
      <c r="A1152" s="13"/>
      <c r="B1152" s="219"/>
      <c r="C1152" s="220"/>
      <c r="D1152" s="221" t="s">
        <v>146</v>
      </c>
      <c r="E1152" s="222" t="s">
        <v>19</v>
      </c>
      <c r="F1152" s="223" t="s">
        <v>1588</v>
      </c>
      <c r="G1152" s="220"/>
      <c r="H1152" s="222" t="s">
        <v>19</v>
      </c>
      <c r="I1152" s="224"/>
      <c r="J1152" s="220"/>
      <c r="K1152" s="220"/>
      <c r="L1152" s="225"/>
      <c r="M1152" s="226"/>
      <c r="N1152" s="227"/>
      <c r="O1152" s="227"/>
      <c r="P1152" s="227"/>
      <c r="Q1152" s="227"/>
      <c r="R1152" s="227"/>
      <c r="S1152" s="227"/>
      <c r="T1152" s="22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29" t="s">
        <v>146</v>
      </c>
      <c r="AU1152" s="229" t="s">
        <v>82</v>
      </c>
      <c r="AV1152" s="13" t="s">
        <v>80</v>
      </c>
      <c r="AW1152" s="13" t="s">
        <v>33</v>
      </c>
      <c r="AX1152" s="13" t="s">
        <v>72</v>
      </c>
      <c r="AY1152" s="229" t="s">
        <v>136</v>
      </c>
    </row>
    <row r="1153" s="14" customFormat="1">
      <c r="A1153" s="14"/>
      <c r="B1153" s="230"/>
      <c r="C1153" s="231"/>
      <c r="D1153" s="221" t="s">
        <v>146</v>
      </c>
      <c r="E1153" s="232" t="s">
        <v>19</v>
      </c>
      <c r="F1153" s="233" t="s">
        <v>1589</v>
      </c>
      <c r="G1153" s="231"/>
      <c r="H1153" s="234">
        <v>518.04399999999998</v>
      </c>
      <c r="I1153" s="235"/>
      <c r="J1153" s="231"/>
      <c r="K1153" s="231"/>
      <c r="L1153" s="236"/>
      <c r="M1153" s="237"/>
      <c r="N1153" s="238"/>
      <c r="O1153" s="238"/>
      <c r="P1153" s="238"/>
      <c r="Q1153" s="238"/>
      <c r="R1153" s="238"/>
      <c r="S1153" s="238"/>
      <c r="T1153" s="23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0" t="s">
        <v>146</v>
      </c>
      <c r="AU1153" s="240" t="s">
        <v>82</v>
      </c>
      <c r="AV1153" s="14" t="s">
        <v>82</v>
      </c>
      <c r="AW1153" s="14" t="s">
        <v>33</v>
      </c>
      <c r="AX1153" s="14" t="s">
        <v>72</v>
      </c>
      <c r="AY1153" s="240" t="s">
        <v>136</v>
      </c>
    </row>
    <row r="1154" s="14" customFormat="1">
      <c r="A1154" s="14"/>
      <c r="B1154" s="230"/>
      <c r="C1154" s="231"/>
      <c r="D1154" s="221" t="s">
        <v>146</v>
      </c>
      <c r="E1154" s="232" t="s">
        <v>19</v>
      </c>
      <c r="F1154" s="233" t="s">
        <v>1590</v>
      </c>
      <c r="G1154" s="231"/>
      <c r="H1154" s="234">
        <v>36.363</v>
      </c>
      <c r="I1154" s="235"/>
      <c r="J1154" s="231"/>
      <c r="K1154" s="231"/>
      <c r="L1154" s="236"/>
      <c r="M1154" s="237"/>
      <c r="N1154" s="238"/>
      <c r="O1154" s="238"/>
      <c r="P1154" s="238"/>
      <c r="Q1154" s="238"/>
      <c r="R1154" s="238"/>
      <c r="S1154" s="238"/>
      <c r="T1154" s="23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40" t="s">
        <v>146</v>
      </c>
      <c r="AU1154" s="240" t="s">
        <v>82</v>
      </c>
      <c r="AV1154" s="14" t="s">
        <v>82</v>
      </c>
      <c r="AW1154" s="14" t="s">
        <v>33</v>
      </c>
      <c r="AX1154" s="14" t="s">
        <v>72</v>
      </c>
      <c r="AY1154" s="240" t="s">
        <v>136</v>
      </c>
    </row>
    <row r="1155" s="14" customFormat="1">
      <c r="A1155" s="14"/>
      <c r="B1155" s="230"/>
      <c r="C1155" s="231"/>
      <c r="D1155" s="221" t="s">
        <v>146</v>
      </c>
      <c r="E1155" s="232" t="s">
        <v>19</v>
      </c>
      <c r="F1155" s="233" t="s">
        <v>1591</v>
      </c>
      <c r="G1155" s="231"/>
      <c r="H1155" s="234">
        <v>441.94499999999999</v>
      </c>
      <c r="I1155" s="235"/>
      <c r="J1155" s="231"/>
      <c r="K1155" s="231"/>
      <c r="L1155" s="236"/>
      <c r="M1155" s="237"/>
      <c r="N1155" s="238"/>
      <c r="O1155" s="238"/>
      <c r="P1155" s="238"/>
      <c r="Q1155" s="238"/>
      <c r="R1155" s="238"/>
      <c r="S1155" s="238"/>
      <c r="T1155" s="23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40" t="s">
        <v>146</v>
      </c>
      <c r="AU1155" s="240" t="s">
        <v>82</v>
      </c>
      <c r="AV1155" s="14" t="s">
        <v>82</v>
      </c>
      <c r="AW1155" s="14" t="s">
        <v>33</v>
      </c>
      <c r="AX1155" s="14" t="s">
        <v>72</v>
      </c>
      <c r="AY1155" s="240" t="s">
        <v>136</v>
      </c>
    </row>
    <row r="1156" s="14" customFormat="1">
      <c r="A1156" s="14"/>
      <c r="B1156" s="230"/>
      <c r="C1156" s="231"/>
      <c r="D1156" s="221" t="s">
        <v>146</v>
      </c>
      <c r="E1156" s="232" t="s">
        <v>19</v>
      </c>
      <c r="F1156" s="233" t="s">
        <v>1592</v>
      </c>
      <c r="G1156" s="231"/>
      <c r="H1156" s="234">
        <v>473.60300000000001</v>
      </c>
      <c r="I1156" s="235"/>
      <c r="J1156" s="231"/>
      <c r="K1156" s="231"/>
      <c r="L1156" s="236"/>
      <c r="M1156" s="237"/>
      <c r="N1156" s="238"/>
      <c r="O1156" s="238"/>
      <c r="P1156" s="238"/>
      <c r="Q1156" s="238"/>
      <c r="R1156" s="238"/>
      <c r="S1156" s="238"/>
      <c r="T1156" s="23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40" t="s">
        <v>146</v>
      </c>
      <c r="AU1156" s="240" t="s">
        <v>82</v>
      </c>
      <c r="AV1156" s="14" t="s">
        <v>82</v>
      </c>
      <c r="AW1156" s="14" t="s">
        <v>33</v>
      </c>
      <c r="AX1156" s="14" t="s">
        <v>72</v>
      </c>
      <c r="AY1156" s="240" t="s">
        <v>136</v>
      </c>
    </row>
    <row r="1157" s="14" customFormat="1">
      <c r="A1157" s="14"/>
      <c r="B1157" s="230"/>
      <c r="C1157" s="231"/>
      <c r="D1157" s="221" t="s">
        <v>146</v>
      </c>
      <c r="E1157" s="232" t="s">
        <v>19</v>
      </c>
      <c r="F1157" s="233" t="s">
        <v>1593</v>
      </c>
      <c r="G1157" s="231"/>
      <c r="H1157" s="234">
        <v>293.66399999999999</v>
      </c>
      <c r="I1157" s="235"/>
      <c r="J1157" s="231"/>
      <c r="K1157" s="231"/>
      <c r="L1157" s="236"/>
      <c r="M1157" s="237"/>
      <c r="N1157" s="238"/>
      <c r="O1157" s="238"/>
      <c r="P1157" s="238"/>
      <c r="Q1157" s="238"/>
      <c r="R1157" s="238"/>
      <c r="S1157" s="238"/>
      <c r="T1157" s="23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40" t="s">
        <v>146</v>
      </c>
      <c r="AU1157" s="240" t="s">
        <v>82</v>
      </c>
      <c r="AV1157" s="14" t="s">
        <v>82</v>
      </c>
      <c r="AW1157" s="14" t="s">
        <v>33</v>
      </c>
      <c r="AX1157" s="14" t="s">
        <v>72</v>
      </c>
      <c r="AY1157" s="240" t="s">
        <v>136</v>
      </c>
    </row>
    <row r="1158" s="14" customFormat="1">
      <c r="A1158" s="14"/>
      <c r="B1158" s="230"/>
      <c r="C1158" s="231"/>
      <c r="D1158" s="221" t="s">
        <v>146</v>
      </c>
      <c r="E1158" s="232" t="s">
        <v>19</v>
      </c>
      <c r="F1158" s="233" t="s">
        <v>1594</v>
      </c>
      <c r="G1158" s="231"/>
      <c r="H1158" s="234">
        <v>121.71599999999999</v>
      </c>
      <c r="I1158" s="235"/>
      <c r="J1158" s="231"/>
      <c r="K1158" s="231"/>
      <c r="L1158" s="236"/>
      <c r="M1158" s="237"/>
      <c r="N1158" s="238"/>
      <c r="O1158" s="238"/>
      <c r="P1158" s="238"/>
      <c r="Q1158" s="238"/>
      <c r="R1158" s="238"/>
      <c r="S1158" s="238"/>
      <c r="T1158" s="239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40" t="s">
        <v>146</v>
      </c>
      <c r="AU1158" s="240" t="s">
        <v>82</v>
      </c>
      <c r="AV1158" s="14" t="s">
        <v>82</v>
      </c>
      <c r="AW1158" s="14" t="s">
        <v>33</v>
      </c>
      <c r="AX1158" s="14" t="s">
        <v>72</v>
      </c>
      <c r="AY1158" s="240" t="s">
        <v>136</v>
      </c>
    </row>
    <row r="1159" s="14" customFormat="1">
      <c r="A1159" s="14"/>
      <c r="B1159" s="230"/>
      <c r="C1159" s="231"/>
      <c r="D1159" s="221" t="s">
        <v>146</v>
      </c>
      <c r="E1159" s="232" t="s">
        <v>19</v>
      </c>
      <c r="F1159" s="233" t="s">
        <v>1595</v>
      </c>
      <c r="G1159" s="231"/>
      <c r="H1159" s="234">
        <v>120.75</v>
      </c>
      <c r="I1159" s="235"/>
      <c r="J1159" s="231"/>
      <c r="K1159" s="231"/>
      <c r="L1159" s="236"/>
      <c r="M1159" s="237"/>
      <c r="N1159" s="238"/>
      <c r="O1159" s="238"/>
      <c r="P1159" s="238"/>
      <c r="Q1159" s="238"/>
      <c r="R1159" s="238"/>
      <c r="S1159" s="238"/>
      <c r="T1159" s="23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40" t="s">
        <v>146</v>
      </c>
      <c r="AU1159" s="240" t="s">
        <v>82</v>
      </c>
      <c r="AV1159" s="14" t="s">
        <v>82</v>
      </c>
      <c r="AW1159" s="14" t="s">
        <v>33</v>
      </c>
      <c r="AX1159" s="14" t="s">
        <v>72</v>
      </c>
      <c r="AY1159" s="240" t="s">
        <v>136</v>
      </c>
    </row>
    <row r="1160" s="14" customFormat="1">
      <c r="A1160" s="14"/>
      <c r="B1160" s="230"/>
      <c r="C1160" s="231"/>
      <c r="D1160" s="221" t="s">
        <v>146</v>
      </c>
      <c r="E1160" s="232" t="s">
        <v>19</v>
      </c>
      <c r="F1160" s="233" t="s">
        <v>1596</v>
      </c>
      <c r="G1160" s="231"/>
      <c r="H1160" s="234">
        <v>60.789000000000001</v>
      </c>
      <c r="I1160" s="235"/>
      <c r="J1160" s="231"/>
      <c r="K1160" s="231"/>
      <c r="L1160" s="236"/>
      <c r="M1160" s="237"/>
      <c r="N1160" s="238"/>
      <c r="O1160" s="238"/>
      <c r="P1160" s="238"/>
      <c r="Q1160" s="238"/>
      <c r="R1160" s="238"/>
      <c r="S1160" s="238"/>
      <c r="T1160" s="239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40" t="s">
        <v>146</v>
      </c>
      <c r="AU1160" s="240" t="s">
        <v>82</v>
      </c>
      <c r="AV1160" s="14" t="s">
        <v>82</v>
      </c>
      <c r="AW1160" s="14" t="s">
        <v>33</v>
      </c>
      <c r="AX1160" s="14" t="s">
        <v>72</v>
      </c>
      <c r="AY1160" s="240" t="s">
        <v>136</v>
      </c>
    </row>
    <row r="1161" s="14" customFormat="1">
      <c r="A1161" s="14"/>
      <c r="B1161" s="230"/>
      <c r="C1161" s="231"/>
      <c r="D1161" s="221" t="s">
        <v>146</v>
      </c>
      <c r="E1161" s="232" t="s">
        <v>19</v>
      </c>
      <c r="F1161" s="233" t="s">
        <v>1597</v>
      </c>
      <c r="G1161" s="231"/>
      <c r="H1161" s="234">
        <v>39.813000000000002</v>
      </c>
      <c r="I1161" s="235"/>
      <c r="J1161" s="231"/>
      <c r="K1161" s="231"/>
      <c r="L1161" s="236"/>
      <c r="M1161" s="237"/>
      <c r="N1161" s="238"/>
      <c r="O1161" s="238"/>
      <c r="P1161" s="238"/>
      <c r="Q1161" s="238"/>
      <c r="R1161" s="238"/>
      <c r="S1161" s="238"/>
      <c r="T1161" s="23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40" t="s">
        <v>146</v>
      </c>
      <c r="AU1161" s="240" t="s">
        <v>82</v>
      </c>
      <c r="AV1161" s="14" t="s">
        <v>82</v>
      </c>
      <c r="AW1161" s="14" t="s">
        <v>33</v>
      </c>
      <c r="AX1161" s="14" t="s">
        <v>72</v>
      </c>
      <c r="AY1161" s="240" t="s">
        <v>136</v>
      </c>
    </row>
    <row r="1162" s="14" customFormat="1">
      <c r="A1162" s="14"/>
      <c r="B1162" s="230"/>
      <c r="C1162" s="231"/>
      <c r="D1162" s="221" t="s">
        <v>146</v>
      </c>
      <c r="E1162" s="232" t="s">
        <v>19</v>
      </c>
      <c r="F1162" s="233" t="s">
        <v>1598</v>
      </c>
      <c r="G1162" s="231"/>
      <c r="H1162" s="234">
        <v>47.265999999999998</v>
      </c>
      <c r="I1162" s="235"/>
      <c r="J1162" s="231"/>
      <c r="K1162" s="231"/>
      <c r="L1162" s="236"/>
      <c r="M1162" s="237"/>
      <c r="N1162" s="238"/>
      <c r="O1162" s="238"/>
      <c r="P1162" s="238"/>
      <c r="Q1162" s="238"/>
      <c r="R1162" s="238"/>
      <c r="S1162" s="238"/>
      <c r="T1162" s="23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40" t="s">
        <v>146</v>
      </c>
      <c r="AU1162" s="240" t="s">
        <v>82</v>
      </c>
      <c r="AV1162" s="14" t="s">
        <v>82</v>
      </c>
      <c r="AW1162" s="14" t="s">
        <v>33</v>
      </c>
      <c r="AX1162" s="14" t="s">
        <v>72</v>
      </c>
      <c r="AY1162" s="240" t="s">
        <v>136</v>
      </c>
    </row>
    <row r="1163" s="14" customFormat="1">
      <c r="A1163" s="14"/>
      <c r="B1163" s="230"/>
      <c r="C1163" s="231"/>
      <c r="D1163" s="221" t="s">
        <v>146</v>
      </c>
      <c r="E1163" s="232" t="s">
        <v>19</v>
      </c>
      <c r="F1163" s="233" t="s">
        <v>1599</v>
      </c>
      <c r="G1163" s="231"/>
      <c r="H1163" s="234">
        <v>50.145000000000003</v>
      </c>
      <c r="I1163" s="235"/>
      <c r="J1163" s="231"/>
      <c r="K1163" s="231"/>
      <c r="L1163" s="236"/>
      <c r="M1163" s="237"/>
      <c r="N1163" s="238"/>
      <c r="O1163" s="238"/>
      <c r="P1163" s="238"/>
      <c r="Q1163" s="238"/>
      <c r="R1163" s="238"/>
      <c r="S1163" s="238"/>
      <c r="T1163" s="239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40" t="s">
        <v>146</v>
      </c>
      <c r="AU1163" s="240" t="s">
        <v>82</v>
      </c>
      <c r="AV1163" s="14" t="s">
        <v>82</v>
      </c>
      <c r="AW1163" s="14" t="s">
        <v>33</v>
      </c>
      <c r="AX1163" s="14" t="s">
        <v>72</v>
      </c>
      <c r="AY1163" s="240" t="s">
        <v>136</v>
      </c>
    </row>
    <row r="1164" s="14" customFormat="1">
      <c r="A1164" s="14"/>
      <c r="B1164" s="230"/>
      <c r="C1164" s="231"/>
      <c r="D1164" s="221" t="s">
        <v>146</v>
      </c>
      <c r="E1164" s="232" t="s">
        <v>19</v>
      </c>
      <c r="F1164" s="233" t="s">
        <v>1600</v>
      </c>
      <c r="G1164" s="231"/>
      <c r="H1164" s="234">
        <v>48.228000000000002</v>
      </c>
      <c r="I1164" s="235"/>
      <c r="J1164" s="231"/>
      <c r="K1164" s="231"/>
      <c r="L1164" s="236"/>
      <c r="M1164" s="237"/>
      <c r="N1164" s="238"/>
      <c r="O1164" s="238"/>
      <c r="P1164" s="238"/>
      <c r="Q1164" s="238"/>
      <c r="R1164" s="238"/>
      <c r="S1164" s="238"/>
      <c r="T1164" s="23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40" t="s">
        <v>146</v>
      </c>
      <c r="AU1164" s="240" t="s">
        <v>82</v>
      </c>
      <c r="AV1164" s="14" t="s">
        <v>82</v>
      </c>
      <c r="AW1164" s="14" t="s">
        <v>33</v>
      </c>
      <c r="AX1164" s="14" t="s">
        <v>72</v>
      </c>
      <c r="AY1164" s="240" t="s">
        <v>136</v>
      </c>
    </row>
    <row r="1165" s="14" customFormat="1">
      <c r="A1165" s="14"/>
      <c r="B1165" s="230"/>
      <c r="C1165" s="231"/>
      <c r="D1165" s="221" t="s">
        <v>146</v>
      </c>
      <c r="E1165" s="232" t="s">
        <v>19</v>
      </c>
      <c r="F1165" s="233" t="s">
        <v>1601</v>
      </c>
      <c r="G1165" s="231"/>
      <c r="H1165" s="234">
        <v>20.652999999999999</v>
      </c>
      <c r="I1165" s="235"/>
      <c r="J1165" s="231"/>
      <c r="K1165" s="231"/>
      <c r="L1165" s="236"/>
      <c r="M1165" s="237"/>
      <c r="N1165" s="238"/>
      <c r="O1165" s="238"/>
      <c r="P1165" s="238"/>
      <c r="Q1165" s="238"/>
      <c r="R1165" s="238"/>
      <c r="S1165" s="238"/>
      <c r="T1165" s="23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40" t="s">
        <v>146</v>
      </c>
      <c r="AU1165" s="240" t="s">
        <v>82</v>
      </c>
      <c r="AV1165" s="14" t="s">
        <v>82</v>
      </c>
      <c r="AW1165" s="14" t="s">
        <v>33</v>
      </c>
      <c r="AX1165" s="14" t="s">
        <v>72</v>
      </c>
      <c r="AY1165" s="240" t="s">
        <v>136</v>
      </c>
    </row>
    <row r="1166" s="14" customFormat="1">
      <c r="A1166" s="14"/>
      <c r="B1166" s="230"/>
      <c r="C1166" s="231"/>
      <c r="D1166" s="221" t="s">
        <v>146</v>
      </c>
      <c r="E1166" s="232" t="s">
        <v>19</v>
      </c>
      <c r="F1166" s="233" t="s">
        <v>1602</v>
      </c>
      <c r="G1166" s="231"/>
      <c r="H1166" s="234">
        <v>20.216999999999999</v>
      </c>
      <c r="I1166" s="235"/>
      <c r="J1166" s="231"/>
      <c r="K1166" s="231"/>
      <c r="L1166" s="236"/>
      <c r="M1166" s="237"/>
      <c r="N1166" s="238"/>
      <c r="O1166" s="238"/>
      <c r="P1166" s="238"/>
      <c r="Q1166" s="238"/>
      <c r="R1166" s="238"/>
      <c r="S1166" s="238"/>
      <c r="T1166" s="23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40" t="s">
        <v>146</v>
      </c>
      <c r="AU1166" s="240" t="s">
        <v>82</v>
      </c>
      <c r="AV1166" s="14" t="s">
        <v>82</v>
      </c>
      <c r="AW1166" s="14" t="s">
        <v>33</v>
      </c>
      <c r="AX1166" s="14" t="s">
        <v>72</v>
      </c>
      <c r="AY1166" s="240" t="s">
        <v>136</v>
      </c>
    </row>
    <row r="1167" s="14" customFormat="1">
      <c r="A1167" s="14"/>
      <c r="B1167" s="230"/>
      <c r="C1167" s="231"/>
      <c r="D1167" s="221" t="s">
        <v>146</v>
      </c>
      <c r="E1167" s="232" t="s">
        <v>19</v>
      </c>
      <c r="F1167" s="233" t="s">
        <v>1603</v>
      </c>
      <c r="G1167" s="231"/>
      <c r="H1167" s="234">
        <v>20.216999999999999</v>
      </c>
      <c r="I1167" s="235"/>
      <c r="J1167" s="231"/>
      <c r="K1167" s="231"/>
      <c r="L1167" s="236"/>
      <c r="M1167" s="237"/>
      <c r="N1167" s="238"/>
      <c r="O1167" s="238"/>
      <c r="P1167" s="238"/>
      <c r="Q1167" s="238"/>
      <c r="R1167" s="238"/>
      <c r="S1167" s="238"/>
      <c r="T1167" s="239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40" t="s">
        <v>146</v>
      </c>
      <c r="AU1167" s="240" t="s">
        <v>82</v>
      </c>
      <c r="AV1167" s="14" t="s">
        <v>82</v>
      </c>
      <c r="AW1167" s="14" t="s">
        <v>33</v>
      </c>
      <c r="AX1167" s="14" t="s">
        <v>72</v>
      </c>
      <c r="AY1167" s="240" t="s">
        <v>136</v>
      </c>
    </row>
    <row r="1168" s="14" customFormat="1">
      <c r="A1168" s="14"/>
      <c r="B1168" s="230"/>
      <c r="C1168" s="231"/>
      <c r="D1168" s="221" t="s">
        <v>146</v>
      </c>
      <c r="E1168" s="232" t="s">
        <v>19</v>
      </c>
      <c r="F1168" s="233" t="s">
        <v>1604</v>
      </c>
      <c r="G1168" s="231"/>
      <c r="H1168" s="234">
        <v>38.706000000000003</v>
      </c>
      <c r="I1168" s="235"/>
      <c r="J1168" s="231"/>
      <c r="K1168" s="231"/>
      <c r="L1168" s="236"/>
      <c r="M1168" s="237"/>
      <c r="N1168" s="238"/>
      <c r="O1168" s="238"/>
      <c r="P1168" s="238"/>
      <c r="Q1168" s="238"/>
      <c r="R1168" s="238"/>
      <c r="S1168" s="238"/>
      <c r="T1168" s="23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40" t="s">
        <v>146</v>
      </c>
      <c r="AU1168" s="240" t="s">
        <v>82</v>
      </c>
      <c r="AV1168" s="14" t="s">
        <v>82</v>
      </c>
      <c r="AW1168" s="14" t="s">
        <v>33</v>
      </c>
      <c r="AX1168" s="14" t="s">
        <v>72</v>
      </c>
      <c r="AY1168" s="240" t="s">
        <v>136</v>
      </c>
    </row>
    <row r="1169" s="14" customFormat="1">
      <c r="A1169" s="14"/>
      <c r="B1169" s="230"/>
      <c r="C1169" s="231"/>
      <c r="D1169" s="221" t="s">
        <v>146</v>
      </c>
      <c r="E1169" s="232" t="s">
        <v>19</v>
      </c>
      <c r="F1169" s="233" t="s">
        <v>1605</v>
      </c>
      <c r="G1169" s="231"/>
      <c r="H1169" s="234">
        <v>48.387</v>
      </c>
      <c r="I1169" s="235"/>
      <c r="J1169" s="231"/>
      <c r="K1169" s="231"/>
      <c r="L1169" s="236"/>
      <c r="M1169" s="237"/>
      <c r="N1169" s="238"/>
      <c r="O1169" s="238"/>
      <c r="P1169" s="238"/>
      <c r="Q1169" s="238"/>
      <c r="R1169" s="238"/>
      <c r="S1169" s="238"/>
      <c r="T1169" s="23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0" t="s">
        <v>146</v>
      </c>
      <c r="AU1169" s="240" t="s">
        <v>82</v>
      </c>
      <c r="AV1169" s="14" t="s">
        <v>82</v>
      </c>
      <c r="AW1169" s="14" t="s">
        <v>33</v>
      </c>
      <c r="AX1169" s="14" t="s">
        <v>72</v>
      </c>
      <c r="AY1169" s="240" t="s">
        <v>136</v>
      </c>
    </row>
    <row r="1170" s="14" customFormat="1">
      <c r="A1170" s="14"/>
      <c r="B1170" s="230"/>
      <c r="C1170" s="231"/>
      <c r="D1170" s="221" t="s">
        <v>146</v>
      </c>
      <c r="E1170" s="232" t="s">
        <v>19</v>
      </c>
      <c r="F1170" s="233" t="s">
        <v>1606</v>
      </c>
      <c r="G1170" s="231"/>
      <c r="H1170" s="234">
        <v>34.223999999999997</v>
      </c>
      <c r="I1170" s="235"/>
      <c r="J1170" s="231"/>
      <c r="K1170" s="231"/>
      <c r="L1170" s="236"/>
      <c r="M1170" s="237"/>
      <c r="N1170" s="238"/>
      <c r="O1170" s="238"/>
      <c r="P1170" s="238"/>
      <c r="Q1170" s="238"/>
      <c r="R1170" s="238"/>
      <c r="S1170" s="238"/>
      <c r="T1170" s="23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40" t="s">
        <v>146</v>
      </c>
      <c r="AU1170" s="240" t="s">
        <v>82</v>
      </c>
      <c r="AV1170" s="14" t="s">
        <v>82</v>
      </c>
      <c r="AW1170" s="14" t="s">
        <v>33</v>
      </c>
      <c r="AX1170" s="14" t="s">
        <v>72</v>
      </c>
      <c r="AY1170" s="240" t="s">
        <v>136</v>
      </c>
    </row>
    <row r="1171" s="14" customFormat="1">
      <c r="A1171" s="14"/>
      <c r="B1171" s="230"/>
      <c r="C1171" s="231"/>
      <c r="D1171" s="221" t="s">
        <v>146</v>
      </c>
      <c r="E1171" s="232" t="s">
        <v>19</v>
      </c>
      <c r="F1171" s="233" t="s">
        <v>1607</v>
      </c>
      <c r="G1171" s="231"/>
      <c r="H1171" s="234">
        <v>63.411000000000001</v>
      </c>
      <c r="I1171" s="235"/>
      <c r="J1171" s="231"/>
      <c r="K1171" s="231"/>
      <c r="L1171" s="236"/>
      <c r="M1171" s="237"/>
      <c r="N1171" s="238"/>
      <c r="O1171" s="238"/>
      <c r="P1171" s="238"/>
      <c r="Q1171" s="238"/>
      <c r="R1171" s="238"/>
      <c r="S1171" s="238"/>
      <c r="T1171" s="23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40" t="s">
        <v>146</v>
      </c>
      <c r="AU1171" s="240" t="s">
        <v>82</v>
      </c>
      <c r="AV1171" s="14" t="s">
        <v>82</v>
      </c>
      <c r="AW1171" s="14" t="s">
        <v>33</v>
      </c>
      <c r="AX1171" s="14" t="s">
        <v>72</v>
      </c>
      <c r="AY1171" s="240" t="s">
        <v>136</v>
      </c>
    </row>
    <row r="1172" s="14" customFormat="1">
      <c r="A1172" s="14"/>
      <c r="B1172" s="230"/>
      <c r="C1172" s="231"/>
      <c r="D1172" s="221" t="s">
        <v>146</v>
      </c>
      <c r="E1172" s="232" t="s">
        <v>19</v>
      </c>
      <c r="F1172" s="233" t="s">
        <v>1608</v>
      </c>
      <c r="G1172" s="231"/>
      <c r="H1172" s="234">
        <v>43.055999999999997</v>
      </c>
      <c r="I1172" s="235"/>
      <c r="J1172" s="231"/>
      <c r="K1172" s="231"/>
      <c r="L1172" s="236"/>
      <c r="M1172" s="237"/>
      <c r="N1172" s="238"/>
      <c r="O1172" s="238"/>
      <c r="P1172" s="238"/>
      <c r="Q1172" s="238"/>
      <c r="R1172" s="238"/>
      <c r="S1172" s="238"/>
      <c r="T1172" s="23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40" t="s">
        <v>146</v>
      </c>
      <c r="AU1172" s="240" t="s">
        <v>82</v>
      </c>
      <c r="AV1172" s="14" t="s">
        <v>82</v>
      </c>
      <c r="AW1172" s="14" t="s">
        <v>33</v>
      </c>
      <c r="AX1172" s="14" t="s">
        <v>72</v>
      </c>
      <c r="AY1172" s="240" t="s">
        <v>136</v>
      </c>
    </row>
    <row r="1173" s="14" customFormat="1">
      <c r="A1173" s="14"/>
      <c r="B1173" s="230"/>
      <c r="C1173" s="231"/>
      <c r="D1173" s="221" t="s">
        <v>146</v>
      </c>
      <c r="E1173" s="232" t="s">
        <v>19</v>
      </c>
      <c r="F1173" s="233" t="s">
        <v>1609</v>
      </c>
      <c r="G1173" s="231"/>
      <c r="H1173" s="234">
        <v>46.633000000000003</v>
      </c>
      <c r="I1173" s="235"/>
      <c r="J1173" s="231"/>
      <c r="K1173" s="231"/>
      <c r="L1173" s="236"/>
      <c r="M1173" s="237"/>
      <c r="N1173" s="238"/>
      <c r="O1173" s="238"/>
      <c r="P1173" s="238"/>
      <c r="Q1173" s="238"/>
      <c r="R1173" s="238"/>
      <c r="S1173" s="238"/>
      <c r="T1173" s="23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40" t="s">
        <v>146</v>
      </c>
      <c r="AU1173" s="240" t="s">
        <v>82</v>
      </c>
      <c r="AV1173" s="14" t="s">
        <v>82</v>
      </c>
      <c r="AW1173" s="14" t="s">
        <v>33</v>
      </c>
      <c r="AX1173" s="14" t="s">
        <v>72</v>
      </c>
      <c r="AY1173" s="240" t="s">
        <v>136</v>
      </c>
    </row>
    <row r="1174" s="14" customFormat="1">
      <c r="A1174" s="14"/>
      <c r="B1174" s="230"/>
      <c r="C1174" s="231"/>
      <c r="D1174" s="221" t="s">
        <v>146</v>
      </c>
      <c r="E1174" s="232" t="s">
        <v>19</v>
      </c>
      <c r="F1174" s="233" t="s">
        <v>1610</v>
      </c>
      <c r="G1174" s="231"/>
      <c r="H1174" s="234">
        <v>50.895000000000003</v>
      </c>
      <c r="I1174" s="235"/>
      <c r="J1174" s="231"/>
      <c r="K1174" s="231"/>
      <c r="L1174" s="236"/>
      <c r="M1174" s="237"/>
      <c r="N1174" s="238"/>
      <c r="O1174" s="238"/>
      <c r="P1174" s="238"/>
      <c r="Q1174" s="238"/>
      <c r="R1174" s="238"/>
      <c r="S1174" s="238"/>
      <c r="T1174" s="23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40" t="s">
        <v>146</v>
      </c>
      <c r="AU1174" s="240" t="s">
        <v>82</v>
      </c>
      <c r="AV1174" s="14" t="s">
        <v>82</v>
      </c>
      <c r="AW1174" s="14" t="s">
        <v>33</v>
      </c>
      <c r="AX1174" s="14" t="s">
        <v>72</v>
      </c>
      <c r="AY1174" s="240" t="s">
        <v>136</v>
      </c>
    </row>
    <row r="1175" s="16" customFormat="1">
      <c r="A1175" s="16"/>
      <c r="B1175" s="252"/>
      <c r="C1175" s="253"/>
      <c r="D1175" s="221" t="s">
        <v>146</v>
      </c>
      <c r="E1175" s="254" t="s">
        <v>19</v>
      </c>
      <c r="F1175" s="255" t="s">
        <v>261</v>
      </c>
      <c r="G1175" s="253"/>
      <c r="H1175" s="256">
        <v>3383.2249999999999</v>
      </c>
      <c r="I1175" s="257"/>
      <c r="J1175" s="253"/>
      <c r="K1175" s="253"/>
      <c r="L1175" s="258"/>
      <c r="M1175" s="259"/>
      <c r="N1175" s="260"/>
      <c r="O1175" s="260"/>
      <c r="P1175" s="260"/>
      <c r="Q1175" s="260"/>
      <c r="R1175" s="260"/>
      <c r="S1175" s="260"/>
      <c r="T1175" s="261"/>
      <c r="U1175" s="16"/>
      <c r="V1175" s="16"/>
      <c r="W1175" s="16"/>
      <c r="X1175" s="16"/>
      <c r="Y1175" s="16"/>
      <c r="Z1175" s="16"/>
      <c r="AA1175" s="16"/>
      <c r="AB1175" s="16"/>
      <c r="AC1175" s="16"/>
      <c r="AD1175" s="16"/>
      <c r="AE1175" s="16"/>
      <c r="AT1175" s="262" t="s">
        <v>146</v>
      </c>
      <c r="AU1175" s="262" t="s">
        <v>82</v>
      </c>
      <c r="AV1175" s="16" t="s">
        <v>137</v>
      </c>
      <c r="AW1175" s="16" t="s">
        <v>33</v>
      </c>
      <c r="AX1175" s="16" t="s">
        <v>72</v>
      </c>
      <c r="AY1175" s="262" t="s">
        <v>136</v>
      </c>
    </row>
    <row r="1176" s="13" customFormat="1">
      <c r="A1176" s="13"/>
      <c r="B1176" s="219"/>
      <c r="C1176" s="220"/>
      <c r="D1176" s="221" t="s">
        <v>146</v>
      </c>
      <c r="E1176" s="222" t="s">
        <v>19</v>
      </c>
      <c r="F1176" s="223" t="s">
        <v>262</v>
      </c>
      <c r="G1176" s="220"/>
      <c r="H1176" s="222" t="s">
        <v>19</v>
      </c>
      <c r="I1176" s="224"/>
      <c r="J1176" s="220"/>
      <c r="K1176" s="220"/>
      <c r="L1176" s="225"/>
      <c r="M1176" s="226"/>
      <c r="N1176" s="227"/>
      <c r="O1176" s="227"/>
      <c r="P1176" s="227"/>
      <c r="Q1176" s="227"/>
      <c r="R1176" s="227"/>
      <c r="S1176" s="227"/>
      <c r="T1176" s="228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29" t="s">
        <v>146</v>
      </c>
      <c r="AU1176" s="229" t="s">
        <v>82</v>
      </c>
      <c r="AV1176" s="13" t="s">
        <v>80</v>
      </c>
      <c r="AW1176" s="13" t="s">
        <v>33</v>
      </c>
      <c r="AX1176" s="13" t="s">
        <v>72</v>
      </c>
      <c r="AY1176" s="229" t="s">
        <v>136</v>
      </c>
    </row>
    <row r="1177" s="14" customFormat="1">
      <c r="A1177" s="14"/>
      <c r="B1177" s="230"/>
      <c r="C1177" s="231"/>
      <c r="D1177" s="221" t="s">
        <v>146</v>
      </c>
      <c r="E1177" s="232" t="s">
        <v>19</v>
      </c>
      <c r="F1177" s="233" t="s">
        <v>263</v>
      </c>
      <c r="G1177" s="231"/>
      <c r="H1177" s="234">
        <v>57.804000000000002</v>
      </c>
      <c r="I1177" s="235"/>
      <c r="J1177" s="231"/>
      <c r="K1177" s="231"/>
      <c r="L1177" s="236"/>
      <c r="M1177" s="237"/>
      <c r="N1177" s="238"/>
      <c r="O1177" s="238"/>
      <c r="P1177" s="238"/>
      <c r="Q1177" s="238"/>
      <c r="R1177" s="238"/>
      <c r="S1177" s="238"/>
      <c r="T1177" s="23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40" t="s">
        <v>146</v>
      </c>
      <c r="AU1177" s="240" t="s">
        <v>82</v>
      </c>
      <c r="AV1177" s="14" t="s">
        <v>82</v>
      </c>
      <c r="AW1177" s="14" t="s">
        <v>33</v>
      </c>
      <c r="AX1177" s="14" t="s">
        <v>72</v>
      </c>
      <c r="AY1177" s="240" t="s">
        <v>136</v>
      </c>
    </row>
    <row r="1178" s="14" customFormat="1">
      <c r="A1178" s="14"/>
      <c r="B1178" s="230"/>
      <c r="C1178" s="231"/>
      <c r="D1178" s="221" t="s">
        <v>146</v>
      </c>
      <c r="E1178" s="232" t="s">
        <v>19</v>
      </c>
      <c r="F1178" s="233" t="s">
        <v>264</v>
      </c>
      <c r="G1178" s="231"/>
      <c r="H1178" s="234">
        <v>12.842000000000001</v>
      </c>
      <c r="I1178" s="235"/>
      <c r="J1178" s="231"/>
      <c r="K1178" s="231"/>
      <c r="L1178" s="236"/>
      <c r="M1178" s="237"/>
      <c r="N1178" s="238"/>
      <c r="O1178" s="238"/>
      <c r="P1178" s="238"/>
      <c r="Q1178" s="238"/>
      <c r="R1178" s="238"/>
      <c r="S1178" s="238"/>
      <c r="T1178" s="239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40" t="s">
        <v>146</v>
      </c>
      <c r="AU1178" s="240" t="s">
        <v>82</v>
      </c>
      <c r="AV1178" s="14" t="s">
        <v>82</v>
      </c>
      <c r="AW1178" s="14" t="s">
        <v>33</v>
      </c>
      <c r="AX1178" s="14" t="s">
        <v>72</v>
      </c>
      <c r="AY1178" s="240" t="s">
        <v>136</v>
      </c>
    </row>
    <row r="1179" s="14" customFormat="1">
      <c r="A1179" s="14"/>
      <c r="B1179" s="230"/>
      <c r="C1179" s="231"/>
      <c r="D1179" s="221" t="s">
        <v>146</v>
      </c>
      <c r="E1179" s="232" t="s">
        <v>19</v>
      </c>
      <c r="F1179" s="233" t="s">
        <v>265</v>
      </c>
      <c r="G1179" s="231"/>
      <c r="H1179" s="234">
        <v>8.2010000000000005</v>
      </c>
      <c r="I1179" s="235"/>
      <c r="J1179" s="231"/>
      <c r="K1179" s="231"/>
      <c r="L1179" s="236"/>
      <c r="M1179" s="237"/>
      <c r="N1179" s="238"/>
      <c r="O1179" s="238"/>
      <c r="P1179" s="238"/>
      <c r="Q1179" s="238"/>
      <c r="R1179" s="238"/>
      <c r="S1179" s="238"/>
      <c r="T1179" s="23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40" t="s">
        <v>146</v>
      </c>
      <c r="AU1179" s="240" t="s">
        <v>82</v>
      </c>
      <c r="AV1179" s="14" t="s">
        <v>82</v>
      </c>
      <c r="AW1179" s="14" t="s">
        <v>33</v>
      </c>
      <c r="AX1179" s="14" t="s">
        <v>72</v>
      </c>
      <c r="AY1179" s="240" t="s">
        <v>136</v>
      </c>
    </row>
    <row r="1180" s="16" customFormat="1">
      <c r="A1180" s="16"/>
      <c r="B1180" s="252"/>
      <c r="C1180" s="253"/>
      <c r="D1180" s="221" t="s">
        <v>146</v>
      </c>
      <c r="E1180" s="254" t="s">
        <v>19</v>
      </c>
      <c r="F1180" s="255" t="s">
        <v>261</v>
      </c>
      <c r="G1180" s="253"/>
      <c r="H1180" s="256">
        <v>78.846999999999994</v>
      </c>
      <c r="I1180" s="257"/>
      <c r="J1180" s="253"/>
      <c r="K1180" s="253"/>
      <c r="L1180" s="258"/>
      <c r="M1180" s="259"/>
      <c r="N1180" s="260"/>
      <c r="O1180" s="260"/>
      <c r="P1180" s="260"/>
      <c r="Q1180" s="260"/>
      <c r="R1180" s="260"/>
      <c r="S1180" s="260"/>
      <c r="T1180" s="261"/>
      <c r="U1180" s="16"/>
      <c r="V1180" s="16"/>
      <c r="W1180" s="16"/>
      <c r="X1180" s="16"/>
      <c r="Y1180" s="16"/>
      <c r="Z1180" s="16"/>
      <c r="AA1180" s="16"/>
      <c r="AB1180" s="16"/>
      <c r="AC1180" s="16"/>
      <c r="AD1180" s="16"/>
      <c r="AE1180" s="16"/>
      <c r="AT1180" s="262" t="s">
        <v>146</v>
      </c>
      <c r="AU1180" s="262" t="s">
        <v>82</v>
      </c>
      <c r="AV1180" s="16" t="s">
        <v>137</v>
      </c>
      <c r="AW1180" s="16" t="s">
        <v>33</v>
      </c>
      <c r="AX1180" s="16" t="s">
        <v>72</v>
      </c>
      <c r="AY1180" s="262" t="s">
        <v>136</v>
      </c>
    </row>
    <row r="1181" s="14" customFormat="1">
      <c r="A1181" s="14"/>
      <c r="B1181" s="230"/>
      <c r="C1181" s="231"/>
      <c r="D1181" s="221" t="s">
        <v>146</v>
      </c>
      <c r="E1181" s="232" t="s">
        <v>19</v>
      </c>
      <c r="F1181" s="233" t="s">
        <v>308</v>
      </c>
      <c r="G1181" s="231"/>
      <c r="H1181" s="234">
        <v>-374.59899999999999</v>
      </c>
      <c r="I1181" s="235"/>
      <c r="J1181" s="231"/>
      <c r="K1181" s="231"/>
      <c r="L1181" s="236"/>
      <c r="M1181" s="237"/>
      <c r="N1181" s="238"/>
      <c r="O1181" s="238"/>
      <c r="P1181" s="238"/>
      <c r="Q1181" s="238"/>
      <c r="R1181" s="238"/>
      <c r="S1181" s="238"/>
      <c r="T1181" s="23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40" t="s">
        <v>146</v>
      </c>
      <c r="AU1181" s="240" t="s">
        <v>82</v>
      </c>
      <c r="AV1181" s="14" t="s">
        <v>82</v>
      </c>
      <c r="AW1181" s="14" t="s">
        <v>33</v>
      </c>
      <c r="AX1181" s="14" t="s">
        <v>72</v>
      </c>
      <c r="AY1181" s="240" t="s">
        <v>136</v>
      </c>
    </row>
    <row r="1182" s="15" customFormat="1">
      <c r="A1182" s="15"/>
      <c r="B1182" s="241"/>
      <c r="C1182" s="242"/>
      <c r="D1182" s="221" t="s">
        <v>146</v>
      </c>
      <c r="E1182" s="243" t="s">
        <v>19</v>
      </c>
      <c r="F1182" s="244" t="s">
        <v>151</v>
      </c>
      <c r="G1182" s="242"/>
      <c r="H1182" s="245">
        <v>3087.473</v>
      </c>
      <c r="I1182" s="246"/>
      <c r="J1182" s="242"/>
      <c r="K1182" s="242"/>
      <c r="L1182" s="247"/>
      <c r="M1182" s="248"/>
      <c r="N1182" s="249"/>
      <c r="O1182" s="249"/>
      <c r="P1182" s="249"/>
      <c r="Q1182" s="249"/>
      <c r="R1182" s="249"/>
      <c r="S1182" s="249"/>
      <c r="T1182" s="250"/>
      <c r="U1182" s="15"/>
      <c r="V1182" s="15"/>
      <c r="W1182" s="15"/>
      <c r="X1182" s="15"/>
      <c r="Y1182" s="15"/>
      <c r="Z1182" s="15"/>
      <c r="AA1182" s="15"/>
      <c r="AB1182" s="15"/>
      <c r="AC1182" s="15"/>
      <c r="AD1182" s="15"/>
      <c r="AE1182" s="15"/>
      <c r="AT1182" s="251" t="s">
        <v>146</v>
      </c>
      <c r="AU1182" s="251" t="s">
        <v>82</v>
      </c>
      <c r="AV1182" s="15" t="s">
        <v>144</v>
      </c>
      <c r="AW1182" s="15" t="s">
        <v>33</v>
      </c>
      <c r="AX1182" s="15" t="s">
        <v>80</v>
      </c>
      <c r="AY1182" s="251" t="s">
        <v>136</v>
      </c>
    </row>
    <row r="1183" s="12" customFormat="1" ht="22.8" customHeight="1">
      <c r="A1183" s="12"/>
      <c r="B1183" s="190"/>
      <c r="C1183" s="191"/>
      <c r="D1183" s="192" t="s">
        <v>71</v>
      </c>
      <c r="E1183" s="204" t="s">
        <v>1611</v>
      </c>
      <c r="F1183" s="204" t="s">
        <v>1612</v>
      </c>
      <c r="G1183" s="191"/>
      <c r="H1183" s="191"/>
      <c r="I1183" s="194"/>
      <c r="J1183" s="205">
        <f>BK1183</f>
        <v>0</v>
      </c>
      <c r="K1183" s="191"/>
      <c r="L1183" s="196"/>
      <c r="M1183" s="197"/>
      <c r="N1183" s="198"/>
      <c r="O1183" s="198"/>
      <c r="P1183" s="199">
        <f>SUM(P1184:P1204)</f>
        <v>0</v>
      </c>
      <c r="Q1183" s="198"/>
      <c r="R1183" s="199">
        <f>SUM(R1184:R1204)</f>
        <v>0</v>
      </c>
      <c r="S1183" s="198"/>
      <c r="T1183" s="200">
        <f>SUM(T1184:T1204)</f>
        <v>0</v>
      </c>
      <c r="U1183" s="12"/>
      <c r="V1183" s="12"/>
      <c r="W1183" s="12"/>
      <c r="X1183" s="12"/>
      <c r="Y1183" s="12"/>
      <c r="Z1183" s="12"/>
      <c r="AA1183" s="12"/>
      <c r="AB1183" s="12"/>
      <c r="AC1183" s="12"/>
      <c r="AD1183" s="12"/>
      <c r="AE1183" s="12"/>
      <c r="AR1183" s="201" t="s">
        <v>82</v>
      </c>
      <c r="AT1183" s="202" t="s">
        <v>71</v>
      </c>
      <c r="AU1183" s="202" t="s">
        <v>80</v>
      </c>
      <c r="AY1183" s="201" t="s">
        <v>136</v>
      </c>
      <c r="BK1183" s="203">
        <f>SUM(BK1184:BK1204)</f>
        <v>0</v>
      </c>
    </row>
    <row r="1184" s="2" customFormat="1" ht="14.4" customHeight="1">
      <c r="A1184" s="40"/>
      <c r="B1184" s="41"/>
      <c r="C1184" s="206" t="s">
        <v>1613</v>
      </c>
      <c r="D1184" s="206" t="s">
        <v>139</v>
      </c>
      <c r="E1184" s="207" t="s">
        <v>1614</v>
      </c>
      <c r="F1184" s="208" t="s">
        <v>1615</v>
      </c>
      <c r="G1184" s="209" t="s">
        <v>814</v>
      </c>
      <c r="H1184" s="210">
        <v>1</v>
      </c>
      <c r="I1184" s="211"/>
      <c r="J1184" s="212">
        <f>ROUND(I1184*H1184,2)</f>
        <v>0</v>
      </c>
      <c r="K1184" s="208" t="s">
        <v>1616</v>
      </c>
      <c r="L1184" s="46"/>
      <c r="M1184" s="213" t="s">
        <v>19</v>
      </c>
      <c r="N1184" s="214" t="s">
        <v>43</v>
      </c>
      <c r="O1184" s="86"/>
      <c r="P1184" s="215">
        <f>O1184*H1184</f>
        <v>0</v>
      </c>
      <c r="Q1184" s="215">
        <v>0</v>
      </c>
      <c r="R1184" s="215">
        <f>Q1184*H1184</f>
        <v>0</v>
      </c>
      <c r="S1184" s="215">
        <v>0</v>
      </c>
      <c r="T1184" s="216">
        <f>S1184*H1184</f>
        <v>0</v>
      </c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R1184" s="217" t="s">
        <v>234</v>
      </c>
      <c r="AT1184" s="217" t="s">
        <v>139</v>
      </c>
      <c r="AU1184" s="217" t="s">
        <v>82</v>
      </c>
      <c r="AY1184" s="19" t="s">
        <v>136</v>
      </c>
      <c r="BE1184" s="218">
        <f>IF(N1184="základní",J1184,0)</f>
        <v>0</v>
      </c>
      <c r="BF1184" s="218">
        <f>IF(N1184="snížená",J1184,0)</f>
        <v>0</v>
      </c>
      <c r="BG1184" s="218">
        <f>IF(N1184="zákl. přenesená",J1184,0)</f>
        <v>0</v>
      </c>
      <c r="BH1184" s="218">
        <f>IF(N1184="sníž. přenesená",J1184,0)</f>
        <v>0</v>
      </c>
      <c r="BI1184" s="218">
        <f>IF(N1184="nulová",J1184,0)</f>
        <v>0</v>
      </c>
      <c r="BJ1184" s="19" t="s">
        <v>80</v>
      </c>
      <c r="BK1184" s="218">
        <f>ROUND(I1184*H1184,2)</f>
        <v>0</v>
      </c>
      <c r="BL1184" s="19" t="s">
        <v>234</v>
      </c>
      <c r="BM1184" s="217" t="s">
        <v>1617</v>
      </c>
    </row>
    <row r="1185" s="14" customFormat="1">
      <c r="A1185" s="14"/>
      <c r="B1185" s="230"/>
      <c r="C1185" s="231"/>
      <c r="D1185" s="221" t="s">
        <v>146</v>
      </c>
      <c r="E1185" s="232" t="s">
        <v>19</v>
      </c>
      <c r="F1185" s="233" t="s">
        <v>1618</v>
      </c>
      <c r="G1185" s="231"/>
      <c r="H1185" s="234">
        <v>1</v>
      </c>
      <c r="I1185" s="235"/>
      <c r="J1185" s="231"/>
      <c r="K1185" s="231"/>
      <c r="L1185" s="236"/>
      <c r="M1185" s="237"/>
      <c r="N1185" s="238"/>
      <c r="O1185" s="238"/>
      <c r="P1185" s="238"/>
      <c r="Q1185" s="238"/>
      <c r="R1185" s="238"/>
      <c r="S1185" s="238"/>
      <c r="T1185" s="23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40" t="s">
        <v>146</v>
      </c>
      <c r="AU1185" s="240" t="s">
        <v>82</v>
      </c>
      <c r="AV1185" s="14" t="s">
        <v>82</v>
      </c>
      <c r="AW1185" s="14" t="s">
        <v>33</v>
      </c>
      <c r="AX1185" s="14" t="s">
        <v>80</v>
      </c>
      <c r="AY1185" s="240" t="s">
        <v>136</v>
      </c>
    </row>
    <row r="1186" s="2" customFormat="1" ht="24.15" customHeight="1">
      <c r="A1186" s="40"/>
      <c r="B1186" s="41"/>
      <c r="C1186" s="206" t="s">
        <v>1619</v>
      </c>
      <c r="D1186" s="206" t="s">
        <v>139</v>
      </c>
      <c r="E1186" s="207" t="s">
        <v>1620</v>
      </c>
      <c r="F1186" s="208" t="s">
        <v>1621</v>
      </c>
      <c r="G1186" s="209" t="s">
        <v>814</v>
      </c>
      <c r="H1186" s="210">
        <v>1</v>
      </c>
      <c r="I1186" s="211"/>
      <c r="J1186" s="212">
        <f>ROUND(I1186*H1186,2)</f>
        <v>0</v>
      </c>
      <c r="K1186" s="208" t="s">
        <v>1616</v>
      </c>
      <c r="L1186" s="46"/>
      <c r="M1186" s="213" t="s">
        <v>19</v>
      </c>
      <c r="N1186" s="214" t="s">
        <v>43</v>
      </c>
      <c r="O1186" s="86"/>
      <c r="P1186" s="215">
        <f>O1186*H1186</f>
        <v>0</v>
      </c>
      <c r="Q1186" s="215">
        <v>0</v>
      </c>
      <c r="R1186" s="215">
        <f>Q1186*H1186</f>
        <v>0</v>
      </c>
      <c r="S1186" s="215">
        <v>0</v>
      </c>
      <c r="T1186" s="216">
        <f>S1186*H1186</f>
        <v>0</v>
      </c>
      <c r="U1186" s="40"/>
      <c r="V1186" s="40"/>
      <c r="W1186" s="40"/>
      <c r="X1186" s="40"/>
      <c r="Y1186" s="40"/>
      <c r="Z1186" s="40"/>
      <c r="AA1186" s="40"/>
      <c r="AB1186" s="40"/>
      <c r="AC1186" s="40"/>
      <c r="AD1186" s="40"/>
      <c r="AE1186" s="40"/>
      <c r="AR1186" s="217" t="s">
        <v>234</v>
      </c>
      <c r="AT1186" s="217" t="s">
        <v>139</v>
      </c>
      <c r="AU1186" s="217" t="s">
        <v>82</v>
      </c>
      <c r="AY1186" s="19" t="s">
        <v>136</v>
      </c>
      <c r="BE1186" s="218">
        <f>IF(N1186="základní",J1186,0)</f>
        <v>0</v>
      </c>
      <c r="BF1186" s="218">
        <f>IF(N1186="snížená",J1186,0)</f>
        <v>0</v>
      </c>
      <c r="BG1186" s="218">
        <f>IF(N1186="zákl. přenesená",J1186,0)</f>
        <v>0</v>
      </c>
      <c r="BH1186" s="218">
        <f>IF(N1186="sníž. přenesená",J1186,0)</f>
        <v>0</v>
      </c>
      <c r="BI1186" s="218">
        <f>IF(N1186="nulová",J1186,0)</f>
        <v>0</v>
      </c>
      <c r="BJ1186" s="19" t="s">
        <v>80</v>
      </c>
      <c r="BK1186" s="218">
        <f>ROUND(I1186*H1186,2)</f>
        <v>0</v>
      </c>
      <c r="BL1186" s="19" t="s">
        <v>234</v>
      </c>
      <c r="BM1186" s="217" t="s">
        <v>1622</v>
      </c>
    </row>
    <row r="1187" s="14" customFormat="1">
      <c r="A1187" s="14"/>
      <c r="B1187" s="230"/>
      <c r="C1187" s="231"/>
      <c r="D1187" s="221" t="s">
        <v>146</v>
      </c>
      <c r="E1187" s="232" t="s">
        <v>19</v>
      </c>
      <c r="F1187" s="233" t="s">
        <v>1618</v>
      </c>
      <c r="G1187" s="231"/>
      <c r="H1187" s="234">
        <v>1</v>
      </c>
      <c r="I1187" s="235"/>
      <c r="J1187" s="231"/>
      <c r="K1187" s="231"/>
      <c r="L1187" s="236"/>
      <c r="M1187" s="237"/>
      <c r="N1187" s="238"/>
      <c r="O1187" s="238"/>
      <c r="P1187" s="238"/>
      <c r="Q1187" s="238"/>
      <c r="R1187" s="238"/>
      <c r="S1187" s="238"/>
      <c r="T1187" s="23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40" t="s">
        <v>146</v>
      </c>
      <c r="AU1187" s="240" t="s">
        <v>82</v>
      </c>
      <c r="AV1187" s="14" t="s">
        <v>82</v>
      </c>
      <c r="AW1187" s="14" t="s">
        <v>33</v>
      </c>
      <c r="AX1187" s="14" t="s">
        <v>80</v>
      </c>
      <c r="AY1187" s="240" t="s">
        <v>136</v>
      </c>
    </row>
    <row r="1188" s="2" customFormat="1" ht="14.4" customHeight="1">
      <c r="A1188" s="40"/>
      <c r="B1188" s="41"/>
      <c r="C1188" s="206" t="s">
        <v>1623</v>
      </c>
      <c r="D1188" s="206" t="s">
        <v>139</v>
      </c>
      <c r="E1188" s="207" t="s">
        <v>1624</v>
      </c>
      <c r="F1188" s="208" t="s">
        <v>1625</v>
      </c>
      <c r="G1188" s="209" t="s">
        <v>1626</v>
      </c>
      <c r="H1188" s="210">
        <v>200</v>
      </c>
      <c r="I1188" s="211"/>
      <c r="J1188" s="212">
        <f>ROUND(I1188*H1188,2)</f>
        <v>0</v>
      </c>
      <c r="K1188" s="208" t="s">
        <v>1616</v>
      </c>
      <c r="L1188" s="46"/>
      <c r="M1188" s="213" t="s">
        <v>19</v>
      </c>
      <c r="N1188" s="214" t="s">
        <v>43</v>
      </c>
      <c r="O1188" s="86"/>
      <c r="P1188" s="215">
        <f>O1188*H1188</f>
        <v>0</v>
      </c>
      <c r="Q1188" s="215">
        <v>0</v>
      </c>
      <c r="R1188" s="215">
        <f>Q1188*H1188</f>
        <v>0</v>
      </c>
      <c r="S1188" s="215">
        <v>0</v>
      </c>
      <c r="T1188" s="216">
        <f>S1188*H1188</f>
        <v>0</v>
      </c>
      <c r="U1188" s="40"/>
      <c r="V1188" s="40"/>
      <c r="W1188" s="40"/>
      <c r="X1188" s="40"/>
      <c r="Y1188" s="40"/>
      <c r="Z1188" s="40"/>
      <c r="AA1188" s="40"/>
      <c r="AB1188" s="40"/>
      <c r="AC1188" s="40"/>
      <c r="AD1188" s="40"/>
      <c r="AE1188" s="40"/>
      <c r="AR1188" s="217" t="s">
        <v>234</v>
      </c>
      <c r="AT1188" s="217" t="s">
        <v>139</v>
      </c>
      <c r="AU1188" s="217" t="s">
        <v>82</v>
      </c>
      <c r="AY1188" s="19" t="s">
        <v>136</v>
      </c>
      <c r="BE1188" s="218">
        <f>IF(N1188="základní",J1188,0)</f>
        <v>0</v>
      </c>
      <c r="BF1188" s="218">
        <f>IF(N1188="snížená",J1188,0)</f>
        <v>0</v>
      </c>
      <c r="BG1188" s="218">
        <f>IF(N1188="zákl. přenesená",J1188,0)</f>
        <v>0</v>
      </c>
      <c r="BH1188" s="218">
        <f>IF(N1188="sníž. přenesená",J1188,0)</f>
        <v>0</v>
      </c>
      <c r="BI1188" s="218">
        <f>IF(N1188="nulová",J1188,0)</f>
        <v>0</v>
      </c>
      <c r="BJ1188" s="19" t="s">
        <v>80</v>
      </c>
      <c r="BK1188" s="218">
        <f>ROUND(I1188*H1188,2)</f>
        <v>0</v>
      </c>
      <c r="BL1188" s="19" t="s">
        <v>234</v>
      </c>
      <c r="BM1188" s="217" t="s">
        <v>1627</v>
      </c>
    </row>
    <row r="1189" s="14" customFormat="1">
      <c r="A1189" s="14"/>
      <c r="B1189" s="230"/>
      <c r="C1189" s="231"/>
      <c r="D1189" s="221" t="s">
        <v>146</v>
      </c>
      <c r="E1189" s="232" t="s">
        <v>19</v>
      </c>
      <c r="F1189" s="233" t="s">
        <v>1628</v>
      </c>
      <c r="G1189" s="231"/>
      <c r="H1189" s="234">
        <v>200</v>
      </c>
      <c r="I1189" s="235"/>
      <c r="J1189" s="231"/>
      <c r="K1189" s="231"/>
      <c r="L1189" s="236"/>
      <c r="M1189" s="237"/>
      <c r="N1189" s="238"/>
      <c r="O1189" s="238"/>
      <c r="P1189" s="238"/>
      <c r="Q1189" s="238"/>
      <c r="R1189" s="238"/>
      <c r="S1189" s="238"/>
      <c r="T1189" s="23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40" t="s">
        <v>146</v>
      </c>
      <c r="AU1189" s="240" t="s">
        <v>82</v>
      </c>
      <c r="AV1189" s="14" t="s">
        <v>82</v>
      </c>
      <c r="AW1189" s="14" t="s">
        <v>33</v>
      </c>
      <c r="AX1189" s="14" t="s">
        <v>80</v>
      </c>
      <c r="AY1189" s="240" t="s">
        <v>136</v>
      </c>
    </row>
    <row r="1190" s="2" customFormat="1" ht="24.15" customHeight="1">
      <c r="A1190" s="40"/>
      <c r="B1190" s="41"/>
      <c r="C1190" s="206" t="s">
        <v>1629</v>
      </c>
      <c r="D1190" s="206" t="s">
        <v>139</v>
      </c>
      <c r="E1190" s="207" t="s">
        <v>1630</v>
      </c>
      <c r="F1190" s="208" t="s">
        <v>1631</v>
      </c>
      <c r="G1190" s="209" t="s">
        <v>1632</v>
      </c>
      <c r="H1190" s="210">
        <v>1</v>
      </c>
      <c r="I1190" s="211"/>
      <c r="J1190" s="212">
        <f>ROUND(I1190*H1190,2)</f>
        <v>0</v>
      </c>
      <c r="K1190" s="208" t="s">
        <v>1616</v>
      </c>
      <c r="L1190" s="46"/>
      <c r="M1190" s="213" t="s">
        <v>19</v>
      </c>
      <c r="N1190" s="214" t="s">
        <v>43</v>
      </c>
      <c r="O1190" s="86"/>
      <c r="P1190" s="215">
        <f>O1190*H1190</f>
        <v>0</v>
      </c>
      <c r="Q1190" s="215">
        <v>0</v>
      </c>
      <c r="R1190" s="215">
        <f>Q1190*H1190</f>
        <v>0</v>
      </c>
      <c r="S1190" s="215">
        <v>0</v>
      </c>
      <c r="T1190" s="216">
        <f>S1190*H1190</f>
        <v>0</v>
      </c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R1190" s="217" t="s">
        <v>234</v>
      </c>
      <c r="AT1190" s="217" t="s">
        <v>139</v>
      </c>
      <c r="AU1190" s="217" t="s">
        <v>82</v>
      </c>
      <c r="AY1190" s="19" t="s">
        <v>136</v>
      </c>
      <c r="BE1190" s="218">
        <f>IF(N1190="základní",J1190,0)</f>
        <v>0</v>
      </c>
      <c r="BF1190" s="218">
        <f>IF(N1190="snížená",J1190,0)</f>
        <v>0</v>
      </c>
      <c r="BG1190" s="218">
        <f>IF(N1190="zákl. přenesená",J1190,0)</f>
        <v>0</v>
      </c>
      <c r="BH1190" s="218">
        <f>IF(N1190="sníž. přenesená",J1190,0)</f>
        <v>0</v>
      </c>
      <c r="BI1190" s="218">
        <f>IF(N1190="nulová",J1190,0)</f>
        <v>0</v>
      </c>
      <c r="BJ1190" s="19" t="s">
        <v>80</v>
      </c>
      <c r="BK1190" s="218">
        <f>ROUND(I1190*H1190,2)</f>
        <v>0</v>
      </c>
      <c r="BL1190" s="19" t="s">
        <v>234</v>
      </c>
      <c r="BM1190" s="217" t="s">
        <v>1633</v>
      </c>
    </row>
    <row r="1191" s="14" customFormat="1">
      <c r="A1191" s="14"/>
      <c r="B1191" s="230"/>
      <c r="C1191" s="231"/>
      <c r="D1191" s="221" t="s">
        <v>146</v>
      </c>
      <c r="E1191" s="232" t="s">
        <v>19</v>
      </c>
      <c r="F1191" s="233" t="s">
        <v>1618</v>
      </c>
      <c r="G1191" s="231"/>
      <c r="H1191" s="234">
        <v>1</v>
      </c>
      <c r="I1191" s="235"/>
      <c r="J1191" s="231"/>
      <c r="K1191" s="231"/>
      <c r="L1191" s="236"/>
      <c r="M1191" s="237"/>
      <c r="N1191" s="238"/>
      <c r="O1191" s="238"/>
      <c r="P1191" s="238"/>
      <c r="Q1191" s="238"/>
      <c r="R1191" s="238"/>
      <c r="S1191" s="238"/>
      <c r="T1191" s="23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40" t="s">
        <v>146</v>
      </c>
      <c r="AU1191" s="240" t="s">
        <v>82</v>
      </c>
      <c r="AV1191" s="14" t="s">
        <v>82</v>
      </c>
      <c r="AW1191" s="14" t="s">
        <v>33</v>
      </c>
      <c r="AX1191" s="14" t="s">
        <v>80</v>
      </c>
      <c r="AY1191" s="240" t="s">
        <v>136</v>
      </c>
    </row>
    <row r="1192" s="2" customFormat="1" ht="14.4" customHeight="1">
      <c r="A1192" s="40"/>
      <c r="B1192" s="41"/>
      <c r="C1192" s="206" t="s">
        <v>1634</v>
      </c>
      <c r="D1192" s="206" t="s">
        <v>139</v>
      </c>
      <c r="E1192" s="207" t="s">
        <v>1635</v>
      </c>
      <c r="F1192" s="208" t="s">
        <v>1636</v>
      </c>
      <c r="G1192" s="209" t="s">
        <v>814</v>
      </c>
      <c r="H1192" s="210">
        <v>1</v>
      </c>
      <c r="I1192" s="211"/>
      <c r="J1192" s="212">
        <f>ROUND(I1192*H1192,2)</f>
        <v>0</v>
      </c>
      <c r="K1192" s="208" t="s">
        <v>1616</v>
      </c>
      <c r="L1192" s="46"/>
      <c r="M1192" s="213" t="s">
        <v>19</v>
      </c>
      <c r="N1192" s="214" t="s">
        <v>43</v>
      </c>
      <c r="O1192" s="86"/>
      <c r="P1192" s="215">
        <f>O1192*H1192</f>
        <v>0</v>
      </c>
      <c r="Q1192" s="215">
        <v>0</v>
      </c>
      <c r="R1192" s="215">
        <f>Q1192*H1192</f>
        <v>0</v>
      </c>
      <c r="S1192" s="215">
        <v>0</v>
      </c>
      <c r="T1192" s="216">
        <f>S1192*H1192</f>
        <v>0</v>
      </c>
      <c r="U1192" s="40"/>
      <c r="V1192" s="40"/>
      <c r="W1192" s="40"/>
      <c r="X1192" s="40"/>
      <c r="Y1192" s="40"/>
      <c r="Z1192" s="40"/>
      <c r="AA1192" s="40"/>
      <c r="AB1192" s="40"/>
      <c r="AC1192" s="40"/>
      <c r="AD1192" s="40"/>
      <c r="AE1192" s="40"/>
      <c r="AR1192" s="217" t="s">
        <v>234</v>
      </c>
      <c r="AT1192" s="217" t="s">
        <v>139</v>
      </c>
      <c r="AU1192" s="217" t="s">
        <v>82</v>
      </c>
      <c r="AY1192" s="19" t="s">
        <v>136</v>
      </c>
      <c r="BE1192" s="218">
        <f>IF(N1192="základní",J1192,0)</f>
        <v>0</v>
      </c>
      <c r="BF1192" s="218">
        <f>IF(N1192="snížená",J1192,0)</f>
        <v>0</v>
      </c>
      <c r="BG1192" s="218">
        <f>IF(N1192="zákl. přenesená",J1192,0)</f>
        <v>0</v>
      </c>
      <c r="BH1192" s="218">
        <f>IF(N1192="sníž. přenesená",J1192,0)</f>
        <v>0</v>
      </c>
      <c r="BI1192" s="218">
        <f>IF(N1192="nulová",J1192,0)</f>
        <v>0</v>
      </c>
      <c r="BJ1192" s="19" t="s">
        <v>80</v>
      </c>
      <c r="BK1192" s="218">
        <f>ROUND(I1192*H1192,2)</f>
        <v>0</v>
      </c>
      <c r="BL1192" s="19" t="s">
        <v>234</v>
      </c>
      <c r="BM1192" s="217" t="s">
        <v>1637</v>
      </c>
    </row>
    <row r="1193" s="14" customFormat="1">
      <c r="A1193" s="14"/>
      <c r="B1193" s="230"/>
      <c r="C1193" s="231"/>
      <c r="D1193" s="221" t="s">
        <v>146</v>
      </c>
      <c r="E1193" s="232" t="s">
        <v>19</v>
      </c>
      <c r="F1193" s="233" t="s">
        <v>1638</v>
      </c>
      <c r="G1193" s="231"/>
      <c r="H1193" s="234">
        <v>1</v>
      </c>
      <c r="I1193" s="235"/>
      <c r="J1193" s="231"/>
      <c r="K1193" s="231"/>
      <c r="L1193" s="236"/>
      <c r="M1193" s="237"/>
      <c r="N1193" s="238"/>
      <c r="O1193" s="238"/>
      <c r="P1193" s="238"/>
      <c r="Q1193" s="238"/>
      <c r="R1193" s="238"/>
      <c r="S1193" s="238"/>
      <c r="T1193" s="23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40" t="s">
        <v>146</v>
      </c>
      <c r="AU1193" s="240" t="s">
        <v>82</v>
      </c>
      <c r="AV1193" s="14" t="s">
        <v>82</v>
      </c>
      <c r="AW1193" s="14" t="s">
        <v>33</v>
      </c>
      <c r="AX1193" s="14" t="s">
        <v>80</v>
      </c>
      <c r="AY1193" s="240" t="s">
        <v>136</v>
      </c>
    </row>
    <row r="1194" s="2" customFormat="1" ht="24.15" customHeight="1">
      <c r="A1194" s="40"/>
      <c r="B1194" s="41"/>
      <c r="C1194" s="206" t="s">
        <v>1639</v>
      </c>
      <c r="D1194" s="206" t="s">
        <v>139</v>
      </c>
      <c r="E1194" s="207" t="s">
        <v>1640</v>
      </c>
      <c r="F1194" s="208" t="s">
        <v>1641</v>
      </c>
      <c r="G1194" s="209" t="s">
        <v>814</v>
      </c>
      <c r="H1194" s="210">
        <v>1</v>
      </c>
      <c r="I1194" s="211"/>
      <c r="J1194" s="212">
        <f>ROUND(I1194*H1194,2)</f>
        <v>0</v>
      </c>
      <c r="K1194" s="208" t="s">
        <v>1616</v>
      </c>
      <c r="L1194" s="46"/>
      <c r="M1194" s="213" t="s">
        <v>19</v>
      </c>
      <c r="N1194" s="214" t="s">
        <v>43</v>
      </c>
      <c r="O1194" s="86"/>
      <c r="P1194" s="215">
        <f>O1194*H1194</f>
        <v>0</v>
      </c>
      <c r="Q1194" s="215">
        <v>0</v>
      </c>
      <c r="R1194" s="215">
        <f>Q1194*H1194</f>
        <v>0</v>
      </c>
      <c r="S1194" s="215">
        <v>0</v>
      </c>
      <c r="T1194" s="216">
        <f>S1194*H1194</f>
        <v>0</v>
      </c>
      <c r="U1194" s="40"/>
      <c r="V1194" s="40"/>
      <c r="W1194" s="40"/>
      <c r="X1194" s="40"/>
      <c r="Y1194" s="40"/>
      <c r="Z1194" s="40"/>
      <c r="AA1194" s="40"/>
      <c r="AB1194" s="40"/>
      <c r="AC1194" s="40"/>
      <c r="AD1194" s="40"/>
      <c r="AE1194" s="40"/>
      <c r="AR1194" s="217" t="s">
        <v>234</v>
      </c>
      <c r="AT1194" s="217" t="s">
        <v>139</v>
      </c>
      <c r="AU1194" s="217" t="s">
        <v>82</v>
      </c>
      <c r="AY1194" s="19" t="s">
        <v>136</v>
      </c>
      <c r="BE1194" s="218">
        <f>IF(N1194="základní",J1194,0)</f>
        <v>0</v>
      </c>
      <c r="BF1194" s="218">
        <f>IF(N1194="snížená",J1194,0)</f>
        <v>0</v>
      </c>
      <c r="BG1194" s="218">
        <f>IF(N1194="zákl. přenesená",J1194,0)</f>
        <v>0</v>
      </c>
      <c r="BH1194" s="218">
        <f>IF(N1194="sníž. přenesená",J1194,0)</f>
        <v>0</v>
      </c>
      <c r="BI1194" s="218">
        <f>IF(N1194="nulová",J1194,0)</f>
        <v>0</v>
      </c>
      <c r="BJ1194" s="19" t="s">
        <v>80</v>
      </c>
      <c r="BK1194" s="218">
        <f>ROUND(I1194*H1194,2)</f>
        <v>0</v>
      </c>
      <c r="BL1194" s="19" t="s">
        <v>234</v>
      </c>
      <c r="BM1194" s="217" t="s">
        <v>1642</v>
      </c>
    </row>
    <row r="1195" s="14" customFormat="1">
      <c r="A1195" s="14"/>
      <c r="B1195" s="230"/>
      <c r="C1195" s="231"/>
      <c r="D1195" s="221" t="s">
        <v>146</v>
      </c>
      <c r="E1195" s="232" t="s">
        <v>19</v>
      </c>
      <c r="F1195" s="233" t="s">
        <v>1618</v>
      </c>
      <c r="G1195" s="231"/>
      <c r="H1195" s="234">
        <v>1</v>
      </c>
      <c r="I1195" s="235"/>
      <c r="J1195" s="231"/>
      <c r="K1195" s="231"/>
      <c r="L1195" s="236"/>
      <c r="M1195" s="237"/>
      <c r="N1195" s="238"/>
      <c r="O1195" s="238"/>
      <c r="P1195" s="238"/>
      <c r="Q1195" s="238"/>
      <c r="R1195" s="238"/>
      <c r="S1195" s="238"/>
      <c r="T1195" s="239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40" t="s">
        <v>146</v>
      </c>
      <c r="AU1195" s="240" t="s">
        <v>82</v>
      </c>
      <c r="AV1195" s="14" t="s">
        <v>82</v>
      </c>
      <c r="AW1195" s="14" t="s">
        <v>33</v>
      </c>
      <c r="AX1195" s="14" t="s">
        <v>80</v>
      </c>
      <c r="AY1195" s="240" t="s">
        <v>136</v>
      </c>
    </row>
    <row r="1196" s="2" customFormat="1" ht="37.8" customHeight="1">
      <c r="A1196" s="40"/>
      <c r="B1196" s="41"/>
      <c r="C1196" s="206" t="s">
        <v>1643</v>
      </c>
      <c r="D1196" s="206" t="s">
        <v>139</v>
      </c>
      <c r="E1196" s="207" t="s">
        <v>1644</v>
      </c>
      <c r="F1196" s="208" t="s">
        <v>1645</v>
      </c>
      <c r="G1196" s="209" t="s">
        <v>814</v>
      </c>
      <c r="H1196" s="210">
        <v>1</v>
      </c>
      <c r="I1196" s="211"/>
      <c r="J1196" s="212">
        <f>ROUND(I1196*H1196,2)</f>
        <v>0</v>
      </c>
      <c r="K1196" s="208" t="s">
        <v>1616</v>
      </c>
      <c r="L1196" s="46"/>
      <c r="M1196" s="213" t="s">
        <v>19</v>
      </c>
      <c r="N1196" s="214" t="s">
        <v>43</v>
      </c>
      <c r="O1196" s="86"/>
      <c r="P1196" s="215">
        <f>O1196*H1196</f>
        <v>0</v>
      </c>
      <c r="Q1196" s="215">
        <v>0</v>
      </c>
      <c r="R1196" s="215">
        <f>Q1196*H1196</f>
        <v>0</v>
      </c>
      <c r="S1196" s="215">
        <v>0</v>
      </c>
      <c r="T1196" s="216">
        <f>S1196*H1196</f>
        <v>0</v>
      </c>
      <c r="U1196" s="40"/>
      <c r="V1196" s="40"/>
      <c r="W1196" s="40"/>
      <c r="X1196" s="40"/>
      <c r="Y1196" s="40"/>
      <c r="Z1196" s="40"/>
      <c r="AA1196" s="40"/>
      <c r="AB1196" s="40"/>
      <c r="AC1196" s="40"/>
      <c r="AD1196" s="40"/>
      <c r="AE1196" s="40"/>
      <c r="AR1196" s="217" t="s">
        <v>234</v>
      </c>
      <c r="AT1196" s="217" t="s">
        <v>139</v>
      </c>
      <c r="AU1196" s="217" t="s">
        <v>82</v>
      </c>
      <c r="AY1196" s="19" t="s">
        <v>136</v>
      </c>
      <c r="BE1196" s="218">
        <f>IF(N1196="základní",J1196,0)</f>
        <v>0</v>
      </c>
      <c r="BF1196" s="218">
        <f>IF(N1196="snížená",J1196,0)</f>
        <v>0</v>
      </c>
      <c r="BG1196" s="218">
        <f>IF(N1196="zákl. přenesená",J1196,0)</f>
        <v>0</v>
      </c>
      <c r="BH1196" s="218">
        <f>IF(N1196="sníž. přenesená",J1196,0)</f>
        <v>0</v>
      </c>
      <c r="BI1196" s="218">
        <f>IF(N1196="nulová",J1196,0)</f>
        <v>0</v>
      </c>
      <c r="BJ1196" s="19" t="s">
        <v>80</v>
      </c>
      <c r="BK1196" s="218">
        <f>ROUND(I1196*H1196,2)</f>
        <v>0</v>
      </c>
      <c r="BL1196" s="19" t="s">
        <v>234</v>
      </c>
      <c r="BM1196" s="217" t="s">
        <v>1646</v>
      </c>
    </row>
    <row r="1197" s="14" customFormat="1">
      <c r="A1197" s="14"/>
      <c r="B1197" s="230"/>
      <c r="C1197" s="231"/>
      <c r="D1197" s="221" t="s">
        <v>146</v>
      </c>
      <c r="E1197" s="232" t="s">
        <v>19</v>
      </c>
      <c r="F1197" s="233" t="s">
        <v>1618</v>
      </c>
      <c r="G1197" s="231"/>
      <c r="H1197" s="234">
        <v>1</v>
      </c>
      <c r="I1197" s="235"/>
      <c r="J1197" s="231"/>
      <c r="K1197" s="231"/>
      <c r="L1197" s="236"/>
      <c r="M1197" s="237"/>
      <c r="N1197" s="238"/>
      <c r="O1197" s="238"/>
      <c r="P1197" s="238"/>
      <c r="Q1197" s="238"/>
      <c r="R1197" s="238"/>
      <c r="S1197" s="238"/>
      <c r="T1197" s="23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40" t="s">
        <v>146</v>
      </c>
      <c r="AU1197" s="240" t="s">
        <v>82</v>
      </c>
      <c r="AV1197" s="14" t="s">
        <v>82</v>
      </c>
      <c r="AW1197" s="14" t="s">
        <v>33</v>
      </c>
      <c r="AX1197" s="14" t="s">
        <v>80</v>
      </c>
      <c r="AY1197" s="240" t="s">
        <v>136</v>
      </c>
    </row>
    <row r="1198" s="2" customFormat="1" ht="37.8" customHeight="1">
      <c r="A1198" s="40"/>
      <c r="B1198" s="41"/>
      <c r="C1198" s="206" t="s">
        <v>1647</v>
      </c>
      <c r="D1198" s="206" t="s">
        <v>139</v>
      </c>
      <c r="E1198" s="207" t="s">
        <v>1648</v>
      </c>
      <c r="F1198" s="208" t="s">
        <v>1649</v>
      </c>
      <c r="G1198" s="209" t="s">
        <v>814</v>
      </c>
      <c r="H1198" s="210">
        <v>1</v>
      </c>
      <c r="I1198" s="211"/>
      <c r="J1198" s="212">
        <f>ROUND(I1198*H1198,2)</f>
        <v>0</v>
      </c>
      <c r="K1198" s="208" t="s">
        <v>1616</v>
      </c>
      <c r="L1198" s="46"/>
      <c r="M1198" s="213" t="s">
        <v>19</v>
      </c>
      <c r="N1198" s="214" t="s">
        <v>43</v>
      </c>
      <c r="O1198" s="86"/>
      <c r="P1198" s="215">
        <f>O1198*H1198</f>
        <v>0</v>
      </c>
      <c r="Q1198" s="215">
        <v>0</v>
      </c>
      <c r="R1198" s="215">
        <f>Q1198*H1198</f>
        <v>0</v>
      </c>
      <c r="S1198" s="215">
        <v>0</v>
      </c>
      <c r="T1198" s="216">
        <f>S1198*H1198</f>
        <v>0</v>
      </c>
      <c r="U1198" s="40"/>
      <c r="V1198" s="40"/>
      <c r="W1198" s="40"/>
      <c r="X1198" s="40"/>
      <c r="Y1198" s="40"/>
      <c r="Z1198" s="40"/>
      <c r="AA1198" s="40"/>
      <c r="AB1198" s="40"/>
      <c r="AC1198" s="40"/>
      <c r="AD1198" s="40"/>
      <c r="AE1198" s="40"/>
      <c r="AR1198" s="217" t="s">
        <v>234</v>
      </c>
      <c r="AT1198" s="217" t="s">
        <v>139</v>
      </c>
      <c r="AU1198" s="217" t="s">
        <v>82</v>
      </c>
      <c r="AY1198" s="19" t="s">
        <v>136</v>
      </c>
      <c r="BE1198" s="218">
        <f>IF(N1198="základní",J1198,0)</f>
        <v>0</v>
      </c>
      <c r="BF1198" s="218">
        <f>IF(N1198="snížená",J1198,0)</f>
        <v>0</v>
      </c>
      <c r="BG1198" s="218">
        <f>IF(N1198="zákl. přenesená",J1198,0)</f>
        <v>0</v>
      </c>
      <c r="BH1198" s="218">
        <f>IF(N1198="sníž. přenesená",J1198,0)</f>
        <v>0</v>
      </c>
      <c r="BI1198" s="218">
        <f>IF(N1198="nulová",J1198,0)</f>
        <v>0</v>
      </c>
      <c r="BJ1198" s="19" t="s">
        <v>80</v>
      </c>
      <c r="BK1198" s="218">
        <f>ROUND(I1198*H1198,2)</f>
        <v>0</v>
      </c>
      <c r="BL1198" s="19" t="s">
        <v>234</v>
      </c>
      <c r="BM1198" s="217" t="s">
        <v>1650</v>
      </c>
    </row>
    <row r="1199" s="14" customFormat="1">
      <c r="A1199" s="14"/>
      <c r="B1199" s="230"/>
      <c r="C1199" s="231"/>
      <c r="D1199" s="221" t="s">
        <v>146</v>
      </c>
      <c r="E1199" s="232" t="s">
        <v>19</v>
      </c>
      <c r="F1199" s="233" t="s">
        <v>1618</v>
      </c>
      <c r="G1199" s="231"/>
      <c r="H1199" s="234">
        <v>1</v>
      </c>
      <c r="I1199" s="235"/>
      <c r="J1199" s="231"/>
      <c r="K1199" s="231"/>
      <c r="L1199" s="236"/>
      <c r="M1199" s="237"/>
      <c r="N1199" s="238"/>
      <c r="O1199" s="238"/>
      <c r="P1199" s="238"/>
      <c r="Q1199" s="238"/>
      <c r="R1199" s="238"/>
      <c r="S1199" s="238"/>
      <c r="T1199" s="23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40" t="s">
        <v>146</v>
      </c>
      <c r="AU1199" s="240" t="s">
        <v>82</v>
      </c>
      <c r="AV1199" s="14" t="s">
        <v>82</v>
      </c>
      <c r="AW1199" s="14" t="s">
        <v>33</v>
      </c>
      <c r="AX1199" s="14" t="s">
        <v>80</v>
      </c>
      <c r="AY1199" s="240" t="s">
        <v>136</v>
      </c>
    </row>
    <row r="1200" s="2" customFormat="1" ht="24.15" customHeight="1">
      <c r="A1200" s="40"/>
      <c r="B1200" s="41"/>
      <c r="C1200" s="206" t="s">
        <v>1651</v>
      </c>
      <c r="D1200" s="206" t="s">
        <v>139</v>
      </c>
      <c r="E1200" s="207" t="s">
        <v>1652</v>
      </c>
      <c r="F1200" s="208" t="s">
        <v>1653</v>
      </c>
      <c r="G1200" s="209" t="s">
        <v>814</v>
      </c>
      <c r="H1200" s="210">
        <v>1</v>
      </c>
      <c r="I1200" s="211"/>
      <c r="J1200" s="212">
        <f>ROUND(I1200*H1200,2)</f>
        <v>0</v>
      </c>
      <c r="K1200" s="208" t="s">
        <v>1616</v>
      </c>
      <c r="L1200" s="46"/>
      <c r="M1200" s="213" t="s">
        <v>19</v>
      </c>
      <c r="N1200" s="214" t="s">
        <v>43</v>
      </c>
      <c r="O1200" s="86"/>
      <c r="P1200" s="215">
        <f>O1200*H1200</f>
        <v>0</v>
      </c>
      <c r="Q1200" s="215">
        <v>0</v>
      </c>
      <c r="R1200" s="215">
        <f>Q1200*H1200</f>
        <v>0</v>
      </c>
      <c r="S1200" s="215">
        <v>0</v>
      </c>
      <c r="T1200" s="216">
        <f>S1200*H1200</f>
        <v>0</v>
      </c>
      <c r="U1200" s="40"/>
      <c r="V1200" s="40"/>
      <c r="W1200" s="40"/>
      <c r="X1200" s="40"/>
      <c r="Y1200" s="40"/>
      <c r="Z1200" s="40"/>
      <c r="AA1200" s="40"/>
      <c r="AB1200" s="40"/>
      <c r="AC1200" s="40"/>
      <c r="AD1200" s="40"/>
      <c r="AE1200" s="40"/>
      <c r="AR1200" s="217" t="s">
        <v>234</v>
      </c>
      <c r="AT1200" s="217" t="s">
        <v>139</v>
      </c>
      <c r="AU1200" s="217" t="s">
        <v>82</v>
      </c>
      <c r="AY1200" s="19" t="s">
        <v>136</v>
      </c>
      <c r="BE1200" s="218">
        <f>IF(N1200="základní",J1200,0)</f>
        <v>0</v>
      </c>
      <c r="BF1200" s="218">
        <f>IF(N1200="snížená",J1200,0)</f>
        <v>0</v>
      </c>
      <c r="BG1200" s="218">
        <f>IF(N1200="zákl. přenesená",J1200,0)</f>
        <v>0</v>
      </c>
      <c r="BH1200" s="218">
        <f>IF(N1200="sníž. přenesená",J1200,0)</f>
        <v>0</v>
      </c>
      <c r="BI1200" s="218">
        <f>IF(N1200="nulová",J1200,0)</f>
        <v>0</v>
      </c>
      <c r="BJ1200" s="19" t="s">
        <v>80</v>
      </c>
      <c r="BK1200" s="218">
        <f>ROUND(I1200*H1200,2)</f>
        <v>0</v>
      </c>
      <c r="BL1200" s="19" t="s">
        <v>234</v>
      </c>
      <c r="BM1200" s="217" t="s">
        <v>1654</v>
      </c>
    </row>
    <row r="1201" s="2" customFormat="1" ht="14.4" customHeight="1">
      <c r="A1201" s="40"/>
      <c r="B1201" s="41"/>
      <c r="C1201" s="206" t="s">
        <v>1655</v>
      </c>
      <c r="D1201" s="206" t="s">
        <v>139</v>
      </c>
      <c r="E1201" s="207" t="s">
        <v>1656</v>
      </c>
      <c r="F1201" s="208" t="s">
        <v>1657</v>
      </c>
      <c r="G1201" s="209" t="s">
        <v>814</v>
      </c>
      <c r="H1201" s="210">
        <v>1</v>
      </c>
      <c r="I1201" s="211"/>
      <c r="J1201" s="212">
        <f>ROUND(I1201*H1201,2)</f>
        <v>0</v>
      </c>
      <c r="K1201" s="208" t="s">
        <v>1616</v>
      </c>
      <c r="L1201" s="46"/>
      <c r="M1201" s="213" t="s">
        <v>19</v>
      </c>
      <c r="N1201" s="214" t="s">
        <v>43</v>
      </c>
      <c r="O1201" s="86"/>
      <c r="P1201" s="215">
        <f>O1201*H1201</f>
        <v>0</v>
      </c>
      <c r="Q1201" s="215">
        <v>0</v>
      </c>
      <c r="R1201" s="215">
        <f>Q1201*H1201</f>
        <v>0</v>
      </c>
      <c r="S1201" s="215">
        <v>0</v>
      </c>
      <c r="T1201" s="216">
        <f>S1201*H1201</f>
        <v>0</v>
      </c>
      <c r="U1201" s="40"/>
      <c r="V1201" s="40"/>
      <c r="W1201" s="40"/>
      <c r="X1201" s="40"/>
      <c r="Y1201" s="40"/>
      <c r="Z1201" s="40"/>
      <c r="AA1201" s="40"/>
      <c r="AB1201" s="40"/>
      <c r="AC1201" s="40"/>
      <c r="AD1201" s="40"/>
      <c r="AE1201" s="40"/>
      <c r="AR1201" s="217" t="s">
        <v>234</v>
      </c>
      <c r="AT1201" s="217" t="s">
        <v>139</v>
      </c>
      <c r="AU1201" s="217" t="s">
        <v>82</v>
      </c>
      <c r="AY1201" s="19" t="s">
        <v>136</v>
      </c>
      <c r="BE1201" s="218">
        <f>IF(N1201="základní",J1201,0)</f>
        <v>0</v>
      </c>
      <c r="BF1201" s="218">
        <f>IF(N1201="snížená",J1201,0)</f>
        <v>0</v>
      </c>
      <c r="BG1201" s="218">
        <f>IF(N1201="zákl. přenesená",J1201,0)</f>
        <v>0</v>
      </c>
      <c r="BH1201" s="218">
        <f>IF(N1201="sníž. přenesená",J1201,0)</f>
        <v>0</v>
      </c>
      <c r="BI1201" s="218">
        <f>IF(N1201="nulová",J1201,0)</f>
        <v>0</v>
      </c>
      <c r="BJ1201" s="19" t="s">
        <v>80</v>
      </c>
      <c r="BK1201" s="218">
        <f>ROUND(I1201*H1201,2)</f>
        <v>0</v>
      </c>
      <c r="BL1201" s="19" t="s">
        <v>234</v>
      </c>
      <c r="BM1201" s="217" t="s">
        <v>1658</v>
      </c>
    </row>
    <row r="1202" s="14" customFormat="1">
      <c r="A1202" s="14"/>
      <c r="B1202" s="230"/>
      <c r="C1202" s="231"/>
      <c r="D1202" s="221" t="s">
        <v>146</v>
      </c>
      <c r="E1202" s="232" t="s">
        <v>19</v>
      </c>
      <c r="F1202" s="233" t="s">
        <v>1618</v>
      </c>
      <c r="G1202" s="231"/>
      <c r="H1202" s="234">
        <v>1</v>
      </c>
      <c r="I1202" s="235"/>
      <c r="J1202" s="231"/>
      <c r="K1202" s="231"/>
      <c r="L1202" s="236"/>
      <c r="M1202" s="237"/>
      <c r="N1202" s="238"/>
      <c r="O1202" s="238"/>
      <c r="P1202" s="238"/>
      <c r="Q1202" s="238"/>
      <c r="R1202" s="238"/>
      <c r="S1202" s="238"/>
      <c r="T1202" s="239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40" t="s">
        <v>146</v>
      </c>
      <c r="AU1202" s="240" t="s">
        <v>82</v>
      </c>
      <c r="AV1202" s="14" t="s">
        <v>82</v>
      </c>
      <c r="AW1202" s="14" t="s">
        <v>33</v>
      </c>
      <c r="AX1202" s="14" t="s">
        <v>80</v>
      </c>
      <c r="AY1202" s="240" t="s">
        <v>136</v>
      </c>
    </row>
    <row r="1203" s="2" customFormat="1" ht="14.4" customHeight="1">
      <c r="A1203" s="40"/>
      <c r="B1203" s="41"/>
      <c r="C1203" s="206" t="s">
        <v>1659</v>
      </c>
      <c r="D1203" s="206" t="s">
        <v>139</v>
      </c>
      <c r="E1203" s="207" t="s">
        <v>1660</v>
      </c>
      <c r="F1203" s="208" t="s">
        <v>1661</v>
      </c>
      <c r="G1203" s="209" t="s">
        <v>814</v>
      </c>
      <c r="H1203" s="210">
        <v>1</v>
      </c>
      <c r="I1203" s="211"/>
      <c r="J1203" s="212">
        <f>ROUND(I1203*H1203,2)</f>
        <v>0</v>
      </c>
      <c r="K1203" s="208" t="s">
        <v>1616</v>
      </c>
      <c r="L1203" s="46"/>
      <c r="M1203" s="213" t="s">
        <v>19</v>
      </c>
      <c r="N1203" s="214" t="s">
        <v>43</v>
      </c>
      <c r="O1203" s="86"/>
      <c r="P1203" s="215">
        <f>O1203*H1203</f>
        <v>0</v>
      </c>
      <c r="Q1203" s="215">
        <v>0</v>
      </c>
      <c r="R1203" s="215">
        <f>Q1203*H1203</f>
        <v>0</v>
      </c>
      <c r="S1203" s="215">
        <v>0</v>
      </c>
      <c r="T1203" s="216">
        <f>S1203*H1203</f>
        <v>0</v>
      </c>
      <c r="U1203" s="40"/>
      <c r="V1203" s="40"/>
      <c r="W1203" s="40"/>
      <c r="X1203" s="40"/>
      <c r="Y1203" s="40"/>
      <c r="Z1203" s="40"/>
      <c r="AA1203" s="40"/>
      <c r="AB1203" s="40"/>
      <c r="AC1203" s="40"/>
      <c r="AD1203" s="40"/>
      <c r="AE1203" s="40"/>
      <c r="AR1203" s="217" t="s">
        <v>234</v>
      </c>
      <c r="AT1203" s="217" t="s">
        <v>139</v>
      </c>
      <c r="AU1203" s="217" t="s">
        <v>82</v>
      </c>
      <c r="AY1203" s="19" t="s">
        <v>136</v>
      </c>
      <c r="BE1203" s="218">
        <f>IF(N1203="základní",J1203,0)</f>
        <v>0</v>
      </c>
      <c r="BF1203" s="218">
        <f>IF(N1203="snížená",J1203,0)</f>
        <v>0</v>
      </c>
      <c r="BG1203" s="218">
        <f>IF(N1203="zákl. přenesená",J1203,0)</f>
        <v>0</v>
      </c>
      <c r="BH1203" s="218">
        <f>IF(N1203="sníž. přenesená",J1203,0)</f>
        <v>0</v>
      </c>
      <c r="BI1203" s="218">
        <f>IF(N1203="nulová",J1203,0)</f>
        <v>0</v>
      </c>
      <c r="BJ1203" s="19" t="s">
        <v>80</v>
      </c>
      <c r="BK1203" s="218">
        <f>ROUND(I1203*H1203,2)</f>
        <v>0</v>
      </c>
      <c r="BL1203" s="19" t="s">
        <v>234</v>
      </c>
      <c r="BM1203" s="217" t="s">
        <v>1662</v>
      </c>
    </row>
    <row r="1204" s="14" customFormat="1">
      <c r="A1204" s="14"/>
      <c r="B1204" s="230"/>
      <c r="C1204" s="231"/>
      <c r="D1204" s="221" t="s">
        <v>146</v>
      </c>
      <c r="E1204" s="232" t="s">
        <v>19</v>
      </c>
      <c r="F1204" s="233" t="s">
        <v>1618</v>
      </c>
      <c r="G1204" s="231"/>
      <c r="H1204" s="234">
        <v>1</v>
      </c>
      <c r="I1204" s="235"/>
      <c r="J1204" s="231"/>
      <c r="K1204" s="231"/>
      <c r="L1204" s="236"/>
      <c r="M1204" s="273"/>
      <c r="N1204" s="274"/>
      <c r="O1204" s="274"/>
      <c r="P1204" s="274"/>
      <c r="Q1204" s="274"/>
      <c r="R1204" s="274"/>
      <c r="S1204" s="274"/>
      <c r="T1204" s="275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40" t="s">
        <v>146</v>
      </c>
      <c r="AU1204" s="240" t="s">
        <v>82</v>
      </c>
      <c r="AV1204" s="14" t="s">
        <v>82</v>
      </c>
      <c r="AW1204" s="14" t="s">
        <v>33</v>
      </c>
      <c r="AX1204" s="14" t="s">
        <v>80</v>
      </c>
      <c r="AY1204" s="240" t="s">
        <v>136</v>
      </c>
    </row>
    <row r="1205" s="2" customFormat="1" ht="6.96" customHeight="1">
      <c r="A1205" s="40"/>
      <c r="B1205" s="61"/>
      <c r="C1205" s="62"/>
      <c r="D1205" s="62"/>
      <c r="E1205" s="62"/>
      <c r="F1205" s="62"/>
      <c r="G1205" s="62"/>
      <c r="H1205" s="62"/>
      <c r="I1205" s="62"/>
      <c r="J1205" s="62"/>
      <c r="K1205" s="62"/>
      <c r="L1205" s="46"/>
      <c r="M1205" s="40"/>
      <c r="O1205" s="40"/>
      <c r="P1205" s="40"/>
      <c r="Q1205" s="40"/>
      <c r="R1205" s="40"/>
      <c r="S1205" s="40"/>
      <c r="T1205" s="40"/>
      <c r="U1205" s="40"/>
      <c r="V1205" s="40"/>
      <c r="W1205" s="40"/>
      <c r="X1205" s="40"/>
      <c r="Y1205" s="40"/>
      <c r="Z1205" s="40"/>
      <c r="AA1205" s="40"/>
      <c r="AB1205" s="40"/>
      <c r="AC1205" s="40"/>
      <c r="AD1205" s="40"/>
      <c r="AE1205" s="40"/>
    </row>
  </sheetData>
  <sheetProtection sheet="1" autoFilter="0" formatColumns="0" formatRows="0" objects="1" scenarios="1" spinCount="100000" saltValue="mtKSEFtmwz32kPrVXVzwGMluBPFhsJWmFIfxOY60zmUPZfYj4Jf9fv/en4zzyFjmDMXgWbPyd0zEkO27BmN5DQ==" hashValue="glSDeC1P29UeEnB6SRulh4HzffHD1qS3soHdXSCcu1eLNg3gFhUdtmFLWzKvKYDyeZyPzmmBgtNy3BPOfc3pWg==" algorithmName="SHA-512" password="CC59"/>
  <autoFilter ref="C106:K1204"/>
  <mergeCells count="9">
    <mergeCell ref="E7:H7"/>
    <mergeCell ref="E9:H9"/>
    <mergeCell ref="E18:H18"/>
    <mergeCell ref="E27:H27"/>
    <mergeCell ref="E48:H48"/>
    <mergeCell ref="E50:H50"/>
    <mergeCell ref="E97:H97"/>
    <mergeCell ref="E99:H9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Sanatorium Jablunkov - úprava lůžkového oddělení II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1663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13.6.2017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ROUND((SUM(BE82:BE107)),  2)</f>
        <v>0</v>
      </c>
      <c r="G33" s="40"/>
      <c r="H33" s="40"/>
      <c r="I33" s="150">
        <v>0.20999999999999999</v>
      </c>
      <c r="J33" s="149">
        <f>ROUND(((SUM(BE82:BE107))*I33),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ROUND((SUM(BF82:BF107)),  2)</f>
        <v>0</v>
      </c>
      <c r="G34" s="40"/>
      <c r="H34" s="40"/>
      <c r="I34" s="150">
        <v>0.14999999999999999</v>
      </c>
      <c r="J34" s="149">
        <f>ROUND(((SUM(BF82:BF107))*I34),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ROUND((SUM(BG82:BG107)),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ROUND((SUM(BH82:BH107)),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ROUND((SUM(BI82:BI107)),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Sanatorium Jablunkov - úprava lůžkového oddělení II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VN a 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Jablunkov</v>
      </c>
      <c r="G52" s="42"/>
      <c r="H52" s="42"/>
      <c r="I52" s="34" t="s">
        <v>23</v>
      </c>
      <c r="J52" s="74" t="str">
        <f>IF(J12="","",J12)</f>
        <v>13.6.2017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AF Projekt s.r.o.</v>
      </c>
      <c r="G54" s="42"/>
      <c r="H54" s="42"/>
      <c r="I54" s="34" t="s">
        <v>31</v>
      </c>
      <c r="J54" s="38" t="str">
        <f>E21</f>
        <v>Ing.arch. Dušan Ferenc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Urbanová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1664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1665</v>
      </c>
      <c r="E61" s="170"/>
      <c r="F61" s="170"/>
      <c r="G61" s="170"/>
      <c r="H61" s="170"/>
      <c r="I61" s="170"/>
      <c r="J61" s="171">
        <f>J87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1666</v>
      </c>
      <c r="E62" s="176"/>
      <c r="F62" s="176"/>
      <c r="G62" s="176"/>
      <c r="H62" s="176"/>
      <c r="I62" s="176"/>
      <c r="J62" s="177">
        <f>J105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121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Sanatorium Jablunkov - úprava lůžkového oddělení II etapa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87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VN a ON - Vedlejší a ostatní náklady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Jablunkov</v>
      </c>
      <c r="G76" s="42"/>
      <c r="H76" s="42"/>
      <c r="I76" s="34" t="s">
        <v>23</v>
      </c>
      <c r="J76" s="74" t="str">
        <f>IF(J12="","",J12)</f>
        <v>13.6.2017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AF Projekt s.r.o.</v>
      </c>
      <c r="G78" s="42"/>
      <c r="H78" s="42"/>
      <c r="I78" s="34" t="s">
        <v>31</v>
      </c>
      <c r="J78" s="38" t="str">
        <f>E21</f>
        <v>Ing.arch. Dušan Ferenc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Ing. Urbanová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122</v>
      </c>
      <c r="D81" s="182" t="s">
        <v>57</v>
      </c>
      <c r="E81" s="182" t="s">
        <v>53</v>
      </c>
      <c r="F81" s="182" t="s">
        <v>54</v>
      </c>
      <c r="G81" s="182" t="s">
        <v>123</v>
      </c>
      <c r="H81" s="182" t="s">
        <v>124</v>
      </c>
      <c r="I81" s="182" t="s">
        <v>125</v>
      </c>
      <c r="J81" s="182" t="s">
        <v>91</v>
      </c>
      <c r="K81" s="183" t="s">
        <v>126</v>
      </c>
      <c r="L81" s="184"/>
      <c r="M81" s="94" t="s">
        <v>19</v>
      </c>
      <c r="N81" s="95" t="s">
        <v>42</v>
      </c>
      <c r="O81" s="95" t="s">
        <v>127</v>
      </c>
      <c r="P81" s="95" t="s">
        <v>128</v>
      </c>
      <c r="Q81" s="95" t="s">
        <v>129</v>
      </c>
      <c r="R81" s="95" t="s">
        <v>130</v>
      </c>
      <c r="S81" s="95" t="s">
        <v>131</v>
      </c>
      <c r="T81" s="96" t="s">
        <v>132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133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P83+P87</f>
        <v>0</v>
      </c>
      <c r="Q82" s="98"/>
      <c r="R82" s="187">
        <f>R83+R87</f>
        <v>0</v>
      </c>
      <c r="S82" s="98"/>
      <c r="T82" s="188">
        <f>T83+T87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92</v>
      </c>
      <c r="BK82" s="189">
        <f>BK83+BK87</f>
        <v>0</v>
      </c>
    </row>
    <row r="83" s="12" customFormat="1" ht="25.92" customHeight="1">
      <c r="A83" s="12"/>
      <c r="B83" s="190"/>
      <c r="C83" s="191"/>
      <c r="D83" s="192" t="s">
        <v>71</v>
      </c>
      <c r="E83" s="193" t="s">
        <v>1667</v>
      </c>
      <c r="F83" s="193" t="s">
        <v>1668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SUM(P84:P86)</f>
        <v>0</v>
      </c>
      <c r="Q83" s="198"/>
      <c r="R83" s="199">
        <f>SUM(R84:R86)</f>
        <v>0</v>
      </c>
      <c r="S83" s="198"/>
      <c r="T83" s="200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144</v>
      </c>
      <c r="AT83" s="202" t="s">
        <v>71</v>
      </c>
      <c r="AU83" s="202" t="s">
        <v>72</v>
      </c>
      <c r="AY83" s="201" t="s">
        <v>136</v>
      </c>
      <c r="BK83" s="203">
        <f>SUM(BK84:BK86)</f>
        <v>0</v>
      </c>
    </row>
    <row r="84" s="2" customFormat="1" ht="62.7" customHeight="1">
      <c r="A84" s="40"/>
      <c r="B84" s="41"/>
      <c r="C84" s="206" t="s">
        <v>80</v>
      </c>
      <c r="D84" s="206" t="s">
        <v>139</v>
      </c>
      <c r="E84" s="207" t="s">
        <v>1669</v>
      </c>
      <c r="F84" s="208" t="s">
        <v>1670</v>
      </c>
      <c r="G84" s="209" t="s">
        <v>392</v>
      </c>
      <c r="H84" s="210">
        <v>1</v>
      </c>
      <c r="I84" s="211"/>
      <c r="J84" s="212">
        <f>ROUND(I84*H84,2)</f>
        <v>0</v>
      </c>
      <c r="K84" s="208" t="s">
        <v>143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144</v>
      </c>
      <c r="AT84" s="217" t="s">
        <v>139</v>
      </c>
      <c r="AU84" s="217" t="s">
        <v>80</v>
      </c>
      <c r="AY84" s="19" t="s">
        <v>136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144</v>
      </c>
      <c r="BM84" s="217" t="s">
        <v>1671</v>
      </c>
    </row>
    <row r="85" s="2" customFormat="1" ht="62.7" customHeight="1">
      <c r="A85" s="40"/>
      <c r="B85" s="41"/>
      <c r="C85" s="206" t="s">
        <v>82</v>
      </c>
      <c r="D85" s="206" t="s">
        <v>139</v>
      </c>
      <c r="E85" s="207" t="s">
        <v>1672</v>
      </c>
      <c r="F85" s="208" t="s">
        <v>1673</v>
      </c>
      <c r="G85" s="209" t="s">
        <v>1674</v>
      </c>
      <c r="H85" s="210">
        <v>1</v>
      </c>
      <c r="I85" s="211"/>
      <c r="J85" s="212">
        <f>ROUND(I85*H85,2)</f>
        <v>0</v>
      </c>
      <c r="K85" s="208" t="s">
        <v>143</v>
      </c>
      <c r="L85" s="46"/>
      <c r="M85" s="213" t="s">
        <v>19</v>
      </c>
      <c r="N85" s="214" t="s">
        <v>43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144</v>
      </c>
      <c r="AT85" s="217" t="s">
        <v>139</v>
      </c>
      <c r="AU85" s="217" t="s">
        <v>80</v>
      </c>
      <c r="AY85" s="19" t="s">
        <v>136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144</v>
      </c>
      <c r="BM85" s="217" t="s">
        <v>1675</v>
      </c>
    </row>
    <row r="86" s="2" customFormat="1" ht="24.15" customHeight="1">
      <c r="A86" s="40"/>
      <c r="B86" s="41"/>
      <c r="C86" s="206" t="s">
        <v>137</v>
      </c>
      <c r="D86" s="206" t="s">
        <v>139</v>
      </c>
      <c r="E86" s="207" t="s">
        <v>1676</v>
      </c>
      <c r="F86" s="208" t="s">
        <v>1677</v>
      </c>
      <c r="G86" s="209" t="s">
        <v>1678</v>
      </c>
      <c r="H86" s="210">
        <v>1</v>
      </c>
      <c r="I86" s="211"/>
      <c r="J86" s="212">
        <f>ROUND(I86*H86,2)</f>
        <v>0</v>
      </c>
      <c r="K86" s="208" t="s">
        <v>143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144</v>
      </c>
      <c r="AT86" s="217" t="s">
        <v>139</v>
      </c>
      <c r="AU86" s="217" t="s">
        <v>80</v>
      </c>
      <c r="AY86" s="19" t="s">
        <v>136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144</v>
      </c>
      <c r="BM86" s="217" t="s">
        <v>1679</v>
      </c>
    </row>
    <row r="87" s="12" customFormat="1" ht="25.92" customHeight="1">
      <c r="A87" s="12"/>
      <c r="B87" s="190"/>
      <c r="C87" s="191"/>
      <c r="D87" s="192" t="s">
        <v>71</v>
      </c>
      <c r="E87" s="193" t="s">
        <v>1680</v>
      </c>
      <c r="F87" s="193" t="s">
        <v>1681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P88+SUM(P89:P105)</f>
        <v>0</v>
      </c>
      <c r="Q87" s="198"/>
      <c r="R87" s="199">
        <f>R88+SUM(R89:R105)</f>
        <v>0</v>
      </c>
      <c r="S87" s="198"/>
      <c r="T87" s="200">
        <f>T88+SUM(T89:T105)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174</v>
      </c>
      <c r="AT87" s="202" t="s">
        <v>71</v>
      </c>
      <c r="AU87" s="202" t="s">
        <v>72</v>
      </c>
      <c r="AY87" s="201" t="s">
        <v>136</v>
      </c>
      <c r="BK87" s="203">
        <f>BK88+SUM(BK89:BK105)</f>
        <v>0</v>
      </c>
    </row>
    <row r="88" s="2" customFormat="1" ht="24.15" customHeight="1">
      <c r="A88" s="40"/>
      <c r="B88" s="41"/>
      <c r="C88" s="206" t="s">
        <v>144</v>
      </c>
      <c r="D88" s="206" t="s">
        <v>139</v>
      </c>
      <c r="E88" s="207" t="s">
        <v>1682</v>
      </c>
      <c r="F88" s="208" t="s">
        <v>1683</v>
      </c>
      <c r="G88" s="209" t="s">
        <v>1626</v>
      </c>
      <c r="H88" s="210">
        <v>120</v>
      </c>
      <c r="I88" s="211"/>
      <c r="J88" s="212">
        <f>ROUND(I88*H88,2)</f>
        <v>0</v>
      </c>
      <c r="K88" s="208" t="s">
        <v>143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1684</v>
      </c>
      <c r="AT88" s="217" t="s">
        <v>139</v>
      </c>
      <c r="AU88" s="217" t="s">
        <v>80</v>
      </c>
      <c r="AY88" s="19" t="s">
        <v>136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1684</v>
      </c>
      <c r="BM88" s="217" t="s">
        <v>1685</v>
      </c>
    </row>
    <row r="89" s="13" customFormat="1">
      <c r="A89" s="13"/>
      <c r="B89" s="219"/>
      <c r="C89" s="220"/>
      <c r="D89" s="221" t="s">
        <v>146</v>
      </c>
      <c r="E89" s="222" t="s">
        <v>19</v>
      </c>
      <c r="F89" s="223" t="s">
        <v>1686</v>
      </c>
      <c r="G89" s="220"/>
      <c r="H89" s="222" t="s">
        <v>19</v>
      </c>
      <c r="I89" s="224"/>
      <c r="J89" s="220"/>
      <c r="K89" s="220"/>
      <c r="L89" s="225"/>
      <c r="M89" s="226"/>
      <c r="N89" s="227"/>
      <c r="O89" s="227"/>
      <c r="P89" s="227"/>
      <c r="Q89" s="227"/>
      <c r="R89" s="227"/>
      <c r="S89" s="227"/>
      <c r="T89" s="22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9" t="s">
        <v>146</v>
      </c>
      <c r="AU89" s="229" t="s">
        <v>80</v>
      </c>
      <c r="AV89" s="13" t="s">
        <v>80</v>
      </c>
      <c r="AW89" s="13" t="s">
        <v>33</v>
      </c>
      <c r="AX89" s="13" t="s">
        <v>72</v>
      </c>
      <c r="AY89" s="229" t="s">
        <v>136</v>
      </c>
    </row>
    <row r="90" s="13" customFormat="1">
      <c r="A90" s="13"/>
      <c r="B90" s="219"/>
      <c r="C90" s="220"/>
      <c r="D90" s="221" t="s">
        <v>146</v>
      </c>
      <c r="E90" s="222" t="s">
        <v>19</v>
      </c>
      <c r="F90" s="223" t="s">
        <v>1687</v>
      </c>
      <c r="G90" s="220"/>
      <c r="H90" s="222" t="s">
        <v>19</v>
      </c>
      <c r="I90" s="224"/>
      <c r="J90" s="220"/>
      <c r="K90" s="220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146</v>
      </c>
      <c r="AU90" s="229" t="s">
        <v>80</v>
      </c>
      <c r="AV90" s="13" t="s">
        <v>80</v>
      </c>
      <c r="AW90" s="13" t="s">
        <v>33</v>
      </c>
      <c r="AX90" s="13" t="s">
        <v>72</v>
      </c>
      <c r="AY90" s="229" t="s">
        <v>136</v>
      </c>
    </row>
    <row r="91" s="13" customFormat="1">
      <c r="A91" s="13"/>
      <c r="B91" s="219"/>
      <c r="C91" s="220"/>
      <c r="D91" s="221" t="s">
        <v>146</v>
      </c>
      <c r="E91" s="222" t="s">
        <v>19</v>
      </c>
      <c r="F91" s="223" t="s">
        <v>1688</v>
      </c>
      <c r="G91" s="220"/>
      <c r="H91" s="222" t="s">
        <v>19</v>
      </c>
      <c r="I91" s="224"/>
      <c r="J91" s="220"/>
      <c r="K91" s="220"/>
      <c r="L91" s="225"/>
      <c r="M91" s="226"/>
      <c r="N91" s="227"/>
      <c r="O91" s="227"/>
      <c r="P91" s="227"/>
      <c r="Q91" s="227"/>
      <c r="R91" s="227"/>
      <c r="S91" s="227"/>
      <c r="T91" s="22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9" t="s">
        <v>146</v>
      </c>
      <c r="AU91" s="229" t="s">
        <v>80</v>
      </c>
      <c r="AV91" s="13" t="s">
        <v>80</v>
      </c>
      <c r="AW91" s="13" t="s">
        <v>33</v>
      </c>
      <c r="AX91" s="13" t="s">
        <v>72</v>
      </c>
      <c r="AY91" s="229" t="s">
        <v>136</v>
      </c>
    </row>
    <row r="92" s="13" customFormat="1">
      <c r="A92" s="13"/>
      <c r="B92" s="219"/>
      <c r="C92" s="220"/>
      <c r="D92" s="221" t="s">
        <v>146</v>
      </c>
      <c r="E92" s="222" t="s">
        <v>19</v>
      </c>
      <c r="F92" s="223" t="s">
        <v>1689</v>
      </c>
      <c r="G92" s="220"/>
      <c r="H92" s="222" t="s">
        <v>19</v>
      </c>
      <c r="I92" s="224"/>
      <c r="J92" s="220"/>
      <c r="K92" s="220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146</v>
      </c>
      <c r="AU92" s="229" t="s">
        <v>80</v>
      </c>
      <c r="AV92" s="13" t="s">
        <v>80</v>
      </c>
      <c r="AW92" s="13" t="s">
        <v>33</v>
      </c>
      <c r="AX92" s="13" t="s">
        <v>72</v>
      </c>
      <c r="AY92" s="229" t="s">
        <v>136</v>
      </c>
    </row>
    <row r="93" s="13" customFormat="1">
      <c r="A93" s="13"/>
      <c r="B93" s="219"/>
      <c r="C93" s="220"/>
      <c r="D93" s="221" t="s">
        <v>146</v>
      </c>
      <c r="E93" s="222" t="s">
        <v>19</v>
      </c>
      <c r="F93" s="223" t="s">
        <v>1690</v>
      </c>
      <c r="G93" s="220"/>
      <c r="H93" s="222" t="s">
        <v>19</v>
      </c>
      <c r="I93" s="224"/>
      <c r="J93" s="220"/>
      <c r="K93" s="220"/>
      <c r="L93" s="225"/>
      <c r="M93" s="226"/>
      <c r="N93" s="227"/>
      <c r="O93" s="227"/>
      <c r="P93" s="227"/>
      <c r="Q93" s="227"/>
      <c r="R93" s="227"/>
      <c r="S93" s="227"/>
      <c r="T93" s="22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9" t="s">
        <v>146</v>
      </c>
      <c r="AU93" s="229" t="s">
        <v>80</v>
      </c>
      <c r="AV93" s="13" t="s">
        <v>80</v>
      </c>
      <c r="AW93" s="13" t="s">
        <v>33</v>
      </c>
      <c r="AX93" s="13" t="s">
        <v>72</v>
      </c>
      <c r="AY93" s="229" t="s">
        <v>136</v>
      </c>
    </row>
    <row r="94" s="13" customFormat="1">
      <c r="A94" s="13"/>
      <c r="B94" s="219"/>
      <c r="C94" s="220"/>
      <c r="D94" s="221" t="s">
        <v>146</v>
      </c>
      <c r="E94" s="222" t="s">
        <v>19</v>
      </c>
      <c r="F94" s="223" t="s">
        <v>1691</v>
      </c>
      <c r="G94" s="220"/>
      <c r="H94" s="222" t="s">
        <v>19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146</v>
      </c>
      <c r="AU94" s="229" t="s">
        <v>80</v>
      </c>
      <c r="AV94" s="13" t="s">
        <v>80</v>
      </c>
      <c r="AW94" s="13" t="s">
        <v>33</v>
      </c>
      <c r="AX94" s="13" t="s">
        <v>72</v>
      </c>
      <c r="AY94" s="229" t="s">
        <v>136</v>
      </c>
    </row>
    <row r="95" s="14" customFormat="1">
      <c r="A95" s="14"/>
      <c r="B95" s="230"/>
      <c r="C95" s="231"/>
      <c r="D95" s="221" t="s">
        <v>146</v>
      </c>
      <c r="E95" s="232" t="s">
        <v>19</v>
      </c>
      <c r="F95" s="233" t="s">
        <v>1692</v>
      </c>
      <c r="G95" s="231"/>
      <c r="H95" s="234">
        <v>120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146</v>
      </c>
      <c r="AU95" s="240" t="s">
        <v>80</v>
      </c>
      <c r="AV95" s="14" t="s">
        <v>82</v>
      </c>
      <c r="AW95" s="14" t="s">
        <v>33</v>
      </c>
      <c r="AX95" s="14" t="s">
        <v>80</v>
      </c>
      <c r="AY95" s="240" t="s">
        <v>136</v>
      </c>
    </row>
    <row r="96" s="2" customFormat="1" ht="62.7" customHeight="1">
      <c r="A96" s="40"/>
      <c r="B96" s="41"/>
      <c r="C96" s="206" t="s">
        <v>174</v>
      </c>
      <c r="D96" s="206" t="s">
        <v>139</v>
      </c>
      <c r="E96" s="207" t="s">
        <v>1693</v>
      </c>
      <c r="F96" s="208" t="s">
        <v>1694</v>
      </c>
      <c r="G96" s="209" t="s">
        <v>1674</v>
      </c>
      <c r="H96" s="210">
        <v>1</v>
      </c>
      <c r="I96" s="211"/>
      <c r="J96" s="212">
        <f>ROUND(I96*H96,2)</f>
        <v>0</v>
      </c>
      <c r="K96" s="208" t="s">
        <v>143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144</v>
      </c>
      <c r="AT96" s="217" t="s">
        <v>139</v>
      </c>
      <c r="AU96" s="217" t="s">
        <v>80</v>
      </c>
      <c r="AY96" s="19" t="s">
        <v>136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144</v>
      </c>
      <c r="BM96" s="217" t="s">
        <v>1695</v>
      </c>
    </row>
    <row r="97" s="14" customFormat="1">
      <c r="A97" s="14"/>
      <c r="B97" s="230"/>
      <c r="C97" s="231"/>
      <c r="D97" s="221" t="s">
        <v>146</v>
      </c>
      <c r="E97" s="232" t="s">
        <v>19</v>
      </c>
      <c r="F97" s="233" t="s">
        <v>1696</v>
      </c>
      <c r="G97" s="231"/>
      <c r="H97" s="234">
        <v>1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146</v>
      </c>
      <c r="AU97" s="240" t="s">
        <v>80</v>
      </c>
      <c r="AV97" s="14" t="s">
        <v>82</v>
      </c>
      <c r="AW97" s="14" t="s">
        <v>33</v>
      </c>
      <c r="AX97" s="14" t="s">
        <v>80</v>
      </c>
      <c r="AY97" s="240" t="s">
        <v>136</v>
      </c>
    </row>
    <row r="98" s="2" customFormat="1" ht="62.7" customHeight="1">
      <c r="A98" s="40"/>
      <c r="B98" s="41"/>
      <c r="C98" s="206" t="s">
        <v>172</v>
      </c>
      <c r="D98" s="206" t="s">
        <v>139</v>
      </c>
      <c r="E98" s="207" t="s">
        <v>1697</v>
      </c>
      <c r="F98" s="208" t="s">
        <v>1694</v>
      </c>
      <c r="G98" s="209" t="s">
        <v>1674</v>
      </c>
      <c r="H98" s="210">
        <v>1</v>
      </c>
      <c r="I98" s="211"/>
      <c r="J98" s="212">
        <f>ROUND(I98*H98,2)</f>
        <v>0</v>
      </c>
      <c r="K98" s="208" t="s">
        <v>143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144</v>
      </c>
      <c r="AT98" s="217" t="s">
        <v>139</v>
      </c>
      <c r="AU98" s="217" t="s">
        <v>80</v>
      </c>
      <c r="AY98" s="19" t="s">
        <v>136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144</v>
      </c>
      <c r="BM98" s="217" t="s">
        <v>1698</v>
      </c>
    </row>
    <row r="99" s="14" customFormat="1">
      <c r="A99" s="14"/>
      <c r="B99" s="230"/>
      <c r="C99" s="231"/>
      <c r="D99" s="221" t="s">
        <v>146</v>
      </c>
      <c r="E99" s="232" t="s">
        <v>19</v>
      </c>
      <c r="F99" s="233" t="s">
        <v>1699</v>
      </c>
      <c r="G99" s="231"/>
      <c r="H99" s="234">
        <v>1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146</v>
      </c>
      <c r="AU99" s="240" t="s">
        <v>80</v>
      </c>
      <c r="AV99" s="14" t="s">
        <v>82</v>
      </c>
      <c r="AW99" s="14" t="s">
        <v>33</v>
      </c>
      <c r="AX99" s="14" t="s">
        <v>80</v>
      </c>
      <c r="AY99" s="240" t="s">
        <v>136</v>
      </c>
    </row>
    <row r="100" s="2" customFormat="1" ht="49.05" customHeight="1">
      <c r="A100" s="40"/>
      <c r="B100" s="41"/>
      <c r="C100" s="206" t="s">
        <v>184</v>
      </c>
      <c r="D100" s="206" t="s">
        <v>139</v>
      </c>
      <c r="E100" s="207" t="s">
        <v>1700</v>
      </c>
      <c r="F100" s="208" t="s">
        <v>1701</v>
      </c>
      <c r="G100" s="209" t="s">
        <v>1674</v>
      </c>
      <c r="H100" s="210">
        <v>1</v>
      </c>
      <c r="I100" s="211"/>
      <c r="J100" s="212">
        <f>ROUND(I100*H100,2)</f>
        <v>0</v>
      </c>
      <c r="K100" s="208" t="s">
        <v>143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144</v>
      </c>
      <c r="AT100" s="217" t="s">
        <v>139</v>
      </c>
      <c r="AU100" s="217" t="s">
        <v>80</v>
      </c>
      <c r="AY100" s="19" t="s">
        <v>136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144</v>
      </c>
      <c r="BM100" s="217" t="s">
        <v>1702</v>
      </c>
    </row>
    <row r="101" s="2" customFormat="1" ht="90" customHeight="1">
      <c r="A101" s="40"/>
      <c r="B101" s="41"/>
      <c r="C101" s="206" t="s">
        <v>191</v>
      </c>
      <c r="D101" s="206" t="s">
        <v>139</v>
      </c>
      <c r="E101" s="207" t="s">
        <v>1703</v>
      </c>
      <c r="F101" s="208" t="s">
        <v>1704</v>
      </c>
      <c r="G101" s="209" t="s">
        <v>1674</v>
      </c>
      <c r="H101" s="210">
        <v>1</v>
      </c>
      <c r="I101" s="211"/>
      <c r="J101" s="212">
        <f>ROUND(I101*H101,2)</f>
        <v>0</v>
      </c>
      <c r="K101" s="208" t="s">
        <v>143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144</v>
      </c>
      <c r="AT101" s="217" t="s">
        <v>139</v>
      </c>
      <c r="AU101" s="217" t="s">
        <v>80</v>
      </c>
      <c r="AY101" s="19" t="s">
        <v>136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144</v>
      </c>
      <c r="BM101" s="217" t="s">
        <v>1705</v>
      </c>
    </row>
    <row r="102" s="2" customFormat="1" ht="24.15" customHeight="1">
      <c r="A102" s="40"/>
      <c r="B102" s="41"/>
      <c r="C102" s="206" t="s">
        <v>195</v>
      </c>
      <c r="D102" s="206" t="s">
        <v>139</v>
      </c>
      <c r="E102" s="207" t="s">
        <v>1706</v>
      </c>
      <c r="F102" s="208" t="s">
        <v>1707</v>
      </c>
      <c r="G102" s="209" t="s">
        <v>1674</v>
      </c>
      <c r="H102" s="210">
        <v>1</v>
      </c>
      <c r="I102" s="211"/>
      <c r="J102" s="212">
        <f>ROUND(I102*H102,2)</f>
        <v>0</v>
      </c>
      <c r="K102" s="208" t="s">
        <v>143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144</v>
      </c>
      <c r="AT102" s="217" t="s">
        <v>139</v>
      </c>
      <c r="AU102" s="217" t="s">
        <v>80</v>
      </c>
      <c r="AY102" s="19" t="s">
        <v>136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144</v>
      </c>
      <c r="BM102" s="217" t="s">
        <v>1708</v>
      </c>
    </row>
    <row r="103" s="2" customFormat="1" ht="14.4" customHeight="1">
      <c r="A103" s="40"/>
      <c r="B103" s="41"/>
      <c r="C103" s="206" t="s">
        <v>199</v>
      </c>
      <c r="D103" s="206" t="s">
        <v>139</v>
      </c>
      <c r="E103" s="207" t="s">
        <v>1709</v>
      </c>
      <c r="F103" s="208" t="s">
        <v>1710</v>
      </c>
      <c r="G103" s="209" t="s">
        <v>1674</v>
      </c>
      <c r="H103" s="210">
        <v>1</v>
      </c>
      <c r="I103" s="211"/>
      <c r="J103" s="212">
        <f>ROUND(I103*H103,2)</f>
        <v>0</v>
      </c>
      <c r="K103" s="208" t="s">
        <v>143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144</v>
      </c>
      <c r="AT103" s="217" t="s">
        <v>139</v>
      </c>
      <c r="AU103" s="217" t="s">
        <v>80</v>
      </c>
      <c r="AY103" s="19" t="s">
        <v>136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144</v>
      </c>
      <c r="BM103" s="217" t="s">
        <v>1711</v>
      </c>
    </row>
    <row r="104" s="2" customFormat="1" ht="24.15" customHeight="1">
      <c r="A104" s="40"/>
      <c r="B104" s="41"/>
      <c r="C104" s="206" t="s">
        <v>206</v>
      </c>
      <c r="D104" s="206" t="s">
        <v>139</v>
      </c>
      <c r="E104" s="207" t="s">
        <v>1712</v>
      </c>
      <c r="F104" s="208" t="s">
        <v>1713</v>
      </c>
      <c r="G104" s="209" t="s">
        <v>1674</v>
      </c>
      <c r="H104" s="210">
        <v>1</v>
      </c>
      <c r="I104" s="211"/>
      <c r="J104" s="212">
        <f>ROUND(I104*H104,2)</f>
        <v>0</v>
      </c>
      <c r="K104" s="208" t="s">
        <v>143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144</v>
      </c>
      <c r="AT104" s="217" t="s">
        <v>139</v>
      </c>
      <c r="AU104" s="217" t="s">
        <v>80</v>
      </c>
      <c r="AY104" s="19" t="s">
        <v>136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144</v>
      </c>
      <c r="BM104" s="217" t="s">
        <v>1714</v>
      </c>
    </row>
    <row r="105" s="12" customFormat="1" ht="22.8" customHeight="1">
      <c r="A105" s="12"/>
      <c r="B105" s="190"/>
      <c r="C105" s="191"/>
      <c r="D105" s="192" t="s">
        <v>71</v>
      </c>
      <c r="E105" s="204" t="s">
        <v>1715</v>
      </c>
      <c r="F105" s="204" t="s">
        <v>1716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SUM(P106:P107)</f>
        <v>0</v>
      </c>
      <c r="Q105" s="198"/>
      <c r="R105" s="199">
        <f>SUM(R106:R107)</f>
        <v>0</v>
      </c>
      <c r="S105" s="198"/>
      <c r="T105" s="200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174</v>
      </c>
      <c r="AT105" s="202" t="s">
        <v>71</v>
      </c>
      <c r="AU105" s="202" t="s">
        <v>80</v>
      </c>
      <c r="AY105" s="201" t="s">
        <v>136</v>
      </c>
      <c r="BK105" s="203">
        <f>SUM(BK106:BK107)</f>
        <v>0</v>
      </c>
    </row>
    <row r="106" s="2" customFormat="1" ht="24.15" customHeight="1">
      <c r="A106" s="40"/>
      <c r="B106" s="41"/>
      <c r="C106" s="206" t="s">
        <v>213</v>
      </c>
      <c r="D106" s="206" t="s">
        <v>139</v>
      </c>
      <c r="E106" s="207" t="s">
        <v>1717</v>
      </c>
      <c r="F106" s="208" t="s">
        <v>1718</v>
      </c>
      <c r="G106" s="209" t="s">
        <v>1719</v>
      </c>
      <c r="H106" s="210">
        <v>2</v>
      </c>
      <c r="I106" s="211"/>
      <c r="J106" s="212">
        <f>ROUND(I106*H106,2)</f>
        <v>0</v>
      </c>
      <c r="K106" s="208" t="s">
        <v>143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1684</v>
      </c>
      <c r="AT106" s="217" t="s">
        <v>139</v>
      </c>
      <c r="AU106" s="217" t="s">
        <v>82</v>
      </c>
      <c r="AY106" s="19" t="s">
        <v>136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1684</v>
      </c>
      <c r="BM106" s="217" t="s">
        <v>1720</v>
      </c>
    </row>
    <row r="107" s="14" customFormat="1">
      <c r="A107" s="14"/>
      <c r="B107" s="230"/>
      <c r="C107" s="231"/>
      <c r="D107" s="221" t="s">
        <v>146</v>
      </c>
      <c r="E107" s="232" t="s">
        <v>19</v>
      </c>
      <c r="F107" s="233" t="s">
        <v>1721</v>
      </c>
      <c r="G107" s="231"/>
      <c r="H107" s="234">
        <v>2</v>
      </c>
      <c r="I107" s="235"/>
      <c r="J107" s="231"/>
      <c r="K107" s="231"/>
      <c r="L107" s="236"/>
      <c r="M107" s="273"/>
      <c r="N107" s="274"/>
      <c r="O107" s="274"/>
      <c r="P107" s="274"/>
      <c r="Q107" s="274"/>
      <c r="R107" s="274"/>
      <c r="S107" s="274"/>
      <c r="T107" s="27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146</v>
      </c>
      <c r="AU107" s="240" t="s">
        <v>82</v>
      </c>
      <c r="AV107" s="14" t="s">
        <v>82</v>
      </c>
      <c r="AW107" s="14" t="s">
        <v>33</v>
      </c>
      <c r="AX107" s="14" t="s">
        <v>80</v>
      </c>
      <c r="AY107" s="240" t="s">
        <v>136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v75W7i67FXFrqiF8+hC002zHgqdbLGGLvSrIN4FekbPeKX+h3Eeey7Di9sE35POY8byALwWDRwam02vqtAV+mQ==" hashValue="kISXcLNr2d5BP8DY+JL6Kk17W3mXdFLlnPdkjZm2tD+M/IGJdKkZ8hJaHDDtzLD+pwFt+PBN35qbIEE+u6u1vQ==" algorithmName="SHA-512" password="CC59"/>
  <autoFilter ref="C81:K1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7" customFormat="1" ht="45" customHeight="1">
      <c r="B3" s="280"/>
      <c r="C3" s="281" t="s">
        <v>1722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1723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1724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1725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1726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1727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1728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1729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1730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1731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1732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79</v>
      </c>
      <c r="F18" s="287" t="s">
        <v>1733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1734</v>
      </c>
      <c r="F19" s="287" t="s">
        <v>1735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1736</v>
      </c>
      <c r="F20" s="287" t="s">
        <v>1737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1738</v>
      </c>
      <c r="F21" s="287" t="s">
        <v>84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1667</v>
      </c>
      <c r="F22" s="287" t="s">
        <v>1739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1740</v>
      </c>
      <c r="F23" s="287" t="s">
        <v>1741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1742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1743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1744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1745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1746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1747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1748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1749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1750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122</v>
      </c>
      <c r="F36" s="287"/>
      <c r="G36" s="287" t="s">
        <v>1751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1752</v>
      </c>
      <c r="F37" s="287"/>
      <c r="G37" s="287" t="s">
        <v>1753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1754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1755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123</v>
      </c>
      <c r="F40" s="287"/>
      <c r="G40" s="287" t="s">
        <v>1756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124</v>
      </c>
      <c r="F41" s="287"/>
      <c r="G41" s="287" t="s">
        <v>1757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1758</v>
      </c>
      <c r="F42" s="287"/>
      <c r="G42" s="287" t="s">
        <v>1759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1760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1761</v>
      </c>
      <c r="F44" s="287"/>
      <c r="G44" s="287" t="s">
        <v>1762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126</v>
      </c>
      <c r="F45" s="287"/>
      <c r="G45" s="287" t="s">
        <v>1763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1764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1765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1766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1767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1768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1769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1770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1771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1772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1773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1774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1775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1776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1777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1778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1779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1780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1781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1782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1783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1784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1785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1786</v>
      </c>
      <c r="D76" s="305"/>
      <c r="E76" s="305"/>
      <c r="F76" s="305" t="s">
        <v>1787</v>
      </c>
      <c r="G76" s="306"/>
      <c r="H76" s="305" t="s">
        <v>54</v>
      </c>
      <c r="I76" s="305" t="s">
        <v>57</v>
      </c>
      <c r="J76" s="305" t="s">
        <v>1788</v>
      </c>
      <c r="K76" s="304"/>
    </row>
    <row r="77" s="1" customFormat="1" ht="17.25" customHeight="1">
      <c r="B77" s="302"/>
      <c r="C77" s="307" t="s">
        <v>1789</v>
      </c>
      <c r="D77" s="307"/>
      <c r="E77" s="307"/>
      <c r="F77" s="308" t="s">
        <v>1790</v>
      </c>
      <c r="G77" s="309"/>
      <c r="H77" s="307"/>
      <c r="I77" s="307"/>
      <c r="J77" s="307" t="s">
        <v>1791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1792</v>
      </c>
      <c r="G79" s="314"/>
      <c r="H79" s="290" t="s">
        <v>1793</v>
      </c>
      <c r="I79" s="290" t="s">
        <v>1794</v>
      </c>
      <c r="J79" s="290">
        <v>20</v>
      </c>
      <c r="K79" s="304"/>
    </row>
    <row r="80" s="1" customFormat="1" ht="15" customHeight="1">
      <c r="B80" s="302"/>
      <c r="C80" s="290" t="s">
        <v>1795</v>
      </c>
      <c r="D80" s="290"/>
      <c r="E80" s="290"/>
      <c r="F80" s="313" t="s">
        <v>1792</v>
      </c>
      <c r="G80" s="314"/>
      <c r="H80" s="290" t="s">
        <v>1796</v>
      </c>
      <c r="I80" s="290" t="s">
        <v>1794</v>
      </c>
      <c r="J80" s="290">
        <v>120</v>
      </c>
      <c r="K80" s="304"/>
    </row>
    <row r="81" s="1" customFormat="1" ht="15" customHeight="1">
      <c r="B81" s="315"/>
      <c r="C81" s="290" t="s">
        <v>1797</v>
      </c>
      <c r="D81" s="290"/>
      <c r="E81" s="290"/>
      <c r="F81" s="313" t="s">
        <v>1798</v>
      </c>
      <c r="G81" s="314"/>
      <c r="H81" s="290" t="s">
        <v>1799</v>
      </c>
      <c r="I81" s="290" t="s">
        <v>1794</v>
      </c>
      <c r="J81" s="290">
        <v>50</v>
      </c>
      <c r="K81" s="304"/>
    </row>
    <row r="82" s="1" customFormat="1" ht="15" customHeight="1">
      <c r="B82" s="315"/>
      <c r="C82" s="290" t="s">
        <v>1800</v>
      </c>
      <c r="D82" s="290"/>
      <c r="E82" s="290"/>
      <c r="F82" s="313" t="s">
        <v>1792</v>
      </c>
      <c r="G82" s="314"/>
      <c r="H82" s="290" t="s">
        <v>1801</v>
      </c>
      <c r="I82" s="290" t="s">
        <v>1802</v>
      </c>
      <c r="J82" s="290"/>
      <c r="K82" s="304"/>
    </row>
    <row r="83" s="1" customFormat="1" ht="15" customHeight="1">
      <c r="B83" s="315"/>
      <c r="C83" s="316" t="s">
        <v>1803</v>
      </c>
      <c r="D83" s="316"/>
      <c r="E83" s="316"/>
      <c r="F83" s="317" t="s">
        <v>1798</v>
      </c>
      <c r="G83" s="316"/>
      <c r="H83" s="316" t="s">
        <v>1804</v>
      </c>
      <c r="I83" s="316" t="s">
        <v>1794</v>
      </c>
      <c r="J83" s="316">
        <v>15</v>
      </c>
      <c r="K83" s="304"/>
    </row>
    <row r="84" s="1" customFormat="1" ht="15" customHeight="1">
      <c r="B84" s="315"/>
      <c r="C84" s="316" t="s">
        <v>1805</v>
      </c>
      <c r="D84" s="316"/>
      <c r="E84" s="316"/>
      <c r="F84" s="317" t="s">
        <v>1798</v>
      </c>
      <c r="G84" s="316"/>
      <c r="H84" s="316" t="s">
        <v>1806</v>
      </c>
      <c r="I84" s="316" t="s">
        <v>1794</v>
      </c>
      <c r="J84" s="316">
        <v>15</v>
      </c>
      <c r="K84" s="304"/>
    </row>
    <row r="85" s="1" customFormat="1" ht="15" customHeight="1">
      <c r="B85" s="315"/>
      <c r="C85" s="316" t="s">
        <v>1807</v>
      </c>
      <c r="D85" s="316"/>
      <c r="E85" s="316"/>
      <c r="F85" s="317" t="s">
        <v>1798</v>
      </c>
      <c r="G85" s="316"/>
      <c r="H85" s="316" t="s">
        <v>1808</v>
      </c>
      <c r="I85" s="316" t="s">
        <v>1794</v>
      </c>
      <c r="J85" s="316">
        <v>20</v>
      </c>
      <c r="K85" s="304"/>
    </row>
    <row r="86" s="1" customFormat="1" ht="15" customHeight="1">
      <c r="B86" s="315"/>
      <c r="C86" s="316" t="s">
        <v>1809</v>
      </c>
      <c r="D86" s="316"/>
      <c r="E86" s="316"/>
      <c r="F86" s="317" t="s">
        <v>1798</v>
      </c>
      <c r="G86" s="316"/>
      <c r="H86" s="316" t="s">
        <v>1810</v>
      </c>
      <c r="I86" s="316" t="s">
        <v>1794</v>
      </c>
      <c r="J86" s="316">
        <v>20</v>
      </c>
      <c r="K86" s="304"/>
    </row>
    <row r="87" s="1" customFormat="1" ht="15" customHeight="1">
      <c r="B87" s="315"/>
      <c r="C87" s="290" t="s">
        <v>1811</v>
      </c>
      <c r="D87" s="290"/>
      <c r="E87" s="290"/>
      <c r="F87" s="313" t="s">
        <v>1798</v>
      </c>
      <c r="G87" s="314"/>
      <c r="H87" s="290" t="s">
        <v>1812</v>
      </c>
      <c r="I87" s="290" t="s">
        <v>1794</v>
      </c>
      <c r="J87" s="290">
        <v>50</v>
      </c>
      <c r="K87" s="304"/>
    </row>
    <row r="88" s="1" customFormat="1" ht="15" customHeight="1">
      <c r="B88" s="315"/>
      <c r="C88" s="290" t="s">
        <v>1813</v>
      </c>
      <c r="D88" s="290"/>
      <c r="E88" s="290"/>
      <c r="F88" s="313" t="s">
        <v>1798</v>
      </c>
      <c r="G88" s="314"/>
      <c r="H88" s="290" t="s">
        <v>1814</v>
      </c>
      <c r="I88" s="290" t="s">
        <v>1794</v>
      </c>
      <c r="J88" s="290">
        <v>20</v>
      </c>
      <c r="K88" s="304"/>
    </row>
    <row r="89" s="1" customFormat="1" ht="15" customHeight="1">
      <c r="B89" s="315"/>
      <c r="C89" s="290" t="s">
        <v>1815</v>
      </c>
      <c r="D89" s="290"/>
      <c r="E89" s="290"/>
      <c r="F89" s="313" t="s">
        <v>1798</v>
      </c>
      <c r="G89" s="314"/>
      <c r="H89" s="290" t="s">
        <v>1816</v>
      </c>
      <c r="I89" s="290" t="s">
        <v>1794</v>
      </c>
      <c r="J89" s="290">
        <v>20</v>
      </c>
      <c r="K89" s="304"/>
    </row>
    <row r="90" s="1" customFormat="1" ht="15" customHeight="1">
      <c r="B90" s="315"/>
      <c r="C90" s="290" t="s">
        <v>1817</v>
      </c>
      <c r="D90" s="290"/>
      <c r="E90" s="290"/>
      <c r="F90" s="313" t="s">
        <v>1798</v>
      </c>
      <c r="G90" s="314"/>
      <c r="H90" s="290" t="s">
        <v>1818</v>
      </c>
      <c r="I90" s="290" t="s">
        <v>1794</v>
      </c>
      <c r="J90" s="290">
        <v>50</v>
      </c>
      <c r="K90" s="304"/>
    </row>
    <row r="91" s="1" customFormat="1" ht="15" customHeight="1">
      <c r="B91" s="315"/>
      <c r="C91" s="290" t="s">
        <v>1819</v>
      </c>
      <c r="D91" s="290"/>
      <c r="E91" s="290"/>
      <c r="F91" s="313" t="s">
        <v>1798</v>
      </c>
      <c r="G91" s="314"/>
      <c r="H91" s="290" t="s">
        <v>1819</v>
      </c>
      <c r="I91" s="290" t="s">
        <v>1794</v>
      </c>
      <c r="J91" s="290">
        <v>50</v>
      </c>
      <c r="K91" s="304"/>
    </row>
    <row r="92" s="1" customFormat="1" ht="15" customHeight="1">
      <c r="B92" s="315"/>
      <c r="C92" s="290" t="s">
        <v>1820</v>
      </c>
      <c r="D92" s="290"/>
      <c r="E92" s="290"/>
      <c r="F92" s="313" t="s">
        <v>1798</v>
      </c>
      <c r="G92" s="314"/>
      <c r="H92" s="290" t="s">
        <v>1821</v>
      </c>
      <c r="I92" s="290" t="s">
        <v>1794</v>
      </c>
      <c r="J92" s="290">
        <v>255</v>
      </c>
      <c r="K92" s="304"/>
    </row>
    <row r="93" s="1" customFormat="1" ht="15" customHeight="1">
      <c r="B93" s="315"/>
      <c r="C93" s="290" t="s">
        <v>1822</v>
      </c>
      <c r="D93" s="290"/>
      <c r="E93" s="290"/>
      <c r="F93" s="313" t="s">
        <v>1792</v>
      </c>
      <c r="G93" s="314"/>
      <c r="H93" s="290" t="s">
        <v>1823</v>
      </c>
      <c r="I93" s="290" t="s">
        <v>1824</v>
      </c>
      <c r="J93" s="290"/>
      <c r="K93" s="304"/>
    </row>
    <row r="94" s="1" customFormat="1" ht="15" customHeight="1">
      <c r="B94" s="315"/>
      <c r="C94" s="290" t="s">
        <v>1825</v>
      </c>
      <c r="D94" s="290"/>
      <c r="E94" s="290"/>
      <c r="F94" s="313" t="s">
        <v>1792</v>
      </c>
      <c r="G94" s="314"/>
      <c r="H94" s="290" t="s">
        <v>1826</v>
      </c>
      <c r="I94" s="290" t="s">
        <v>1827</v>
      </c>
      <c r="J94" s="290"/>
      <c r="K94" s="304"/>
    </row>
    <row r="95" s="1" customFormat="1" ht="15" customHeight="1">
      <c r="B95" s="315"/>
      <c r="C95" s="290" t="s">
        <v>1828</v>
      </c>
      <c r="D95" s="290"/>
      <c r="E95" s="290"/>
      <c r="F95" s="313" t="s">
        <v>1792</v>
      </c>
      <c r="G95" s="314"/>
      <c r="H95" s="290" t="s">
        <v>1828</v>
      </c>
      <c r="I95" s="290" t="s">
        <v>1827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1792</v>
      </c>
      <c r="G96" s="314"/>
      <c r="H96" s="290" t="s">
        <v>1829</v>
      </c>
      <c r="I96" s="290" t="s">
        <v>1827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1792</v>
      </c>
      <c r="G97" s="314"/>
      <c r="H97" s="290" t="s">
        <v>1830</v>
      </c>
      <c r="I97" s="290" t="s">
        <v>1827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1831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1786</v>
      </c>
      <c r="D103" s="305"/>
      <c r="E103" s="305"/>
      <c r="F103" s="305" t="s">
        <v>1787</v>
      </c>
      <c r="G103" s="306"/>
      <c r="H103" s="305" t="s">
        <v>54</v>
      </c>
      <c r="I103" s="305" t="s">
        <v>57</v>
      </c>
      <c r="J103" s="305" t="s">
        <v>1788</v>
      </c>
      <c r="K103" s="304"/>
    </row>
    <row r="104" s="1" customFormat="1" ht="17.25" customHeight="1">
      <c r="B104" s="302"/>
      <c r="C104" s="307" t="s">
        <v>1789</v>
      </c>
      <c r="D104" s="307"/>
      <c r="E104" s="307"/>
      <c r="F104" s="308" t="s">
        <v>1790</v>
      </c>
      <c r="G104" s="309"/>
      <c r="H104" s="307"/>
      <c r="I104" s="307"/>
      <c r="J104" s="307" t="s">
        <v>1791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1792</v>
      </c>
      <c r="G106" s="290"/>
      <c r="H106" s="290" t="s">
        <v>1832</v>
      </c>
      <c r="I106" s="290" t="s">
        <v>1794</v>
      </c>
      <c r="J106" s="290">
        <v>20</v>
      </c>
      <c r="K106" s="304"/>
    </row>
    <row r="107" s="1" customFormat="1" ht="15" customHeight="1">
      <c r="B107" s="302"/>
      <c r="C107" s="290" t="s">
        <v>1795</v>
      </c>
      <c r="D107" s="290"/>
      <c r="E107" s="290"/>
      <c r="F107" s="313" t="s">
        <v>1792</v>
      </c>
      <c r="G107" s="290"/>
      <c r="H107" s="290" t="s">
        <v>1832</v>
      </c>
      <c r="I107" s="290" t="s">
        <v>1794</v>
      </c>
      <c r="J107" s="290">
        <v>120</v>
      </c>
      <c r="K107" s="304"/>
    </row>
    <row r="108" s="1" customFormat="1" ht="15" customHeight="1">
      <c r="B108" s="315"/>
      <c r="C108" s="290" t="s">
        <v>1797</v>
      </c>
      <c r="D108" s="290"/>
      <c r="E108" s="290"/>
      <c r="F108" s="313" t="s">
        <v>1798</v>
      </c>
      <c r="G108" s="290"/>
      <c r="H108" s="290" t="s">
        <v>1832</v>
      </c>
      <c r="I108" s="290" t="s">
        <v>1794</v>
      </c>
      <c r="J108" s="290">
        <v>50</v>
      </c>
      <c r="K108" s="304"/>
    </row>
    <row r="109" s="1" customFormat="1" ht="15" customHeight="1">
      <c r="B109" s="315"/>
      <c r="C109" s="290" t="s">
        <v>1800</v>
      </c>
      <c r="D109" s="290"/>
      <c r="E109" s="290"/>
      <c r="F109" s="313" t="s">
        <v>1792</v>
      </c>
      <c r="G109" s="290"/>
      <c r="H109" s="290" t="s">
        <v>1832</v>
      </c>
      <c r="I109" s="290" t="s">
        <v>1802</v>
      </c>
      <c r="J109" s="290"/>
      <c r="K109" s="304"/>
    </row>
    <row r="110" s="1" customFormat="1" ht="15" customHeight="1">
      <c r="B110" s="315"/>
      <c r="C110" s="290" t="s">
        <v>1811</v>
      </c>
      <c r="D110" s="290"/>
      <c r="E110" s="290"/>
      <c r="F110" s="313" t="s">
        <v>1798</v>
      </c>
      <c r="G110" s="290"/>
      <c r="H110" s="290" t="s">
        <v>1832</v>
      </c>
      <c r="I110" s="290" t="s">
        <v>1794</v>
      </c>
      <c r="J110" s="290">
        <v>50</v>
      </c>
      <c r="K110" s="304"/>
    </row>
    <row r="111" s="1" customFormat="1" ht="15" customHeight="1">
      <c r="B111" s="315"/>
      <c r="C111" s="290" t="s">
        <v>1819</v>
      </c>
      <c r="D111" s="290"/>
      <c r="E111" s="290"/>
      <c r="F111" s="313" t="s">
        <v>1798</v>
      </c>
      <c r="G111" s="290"/>
      <c r="H111" s="290" t="s">
        <v>1832</v>
      </c>
      <c r="I111" s="290" t="s">
        <v>1794</v>
      </c>
      <c r="J111" s="290">
        <v>50</v>
      </c>
      <c r="K111" s="304"/>
    </row>
    <row r="112" s="1" customFormat="1" ht="15" customHeight="1">
      <c r="B112" s="315"/>
      <c r="C112" s="290" t="s">
        <v>1817</v>
      </c>
      <c r="D112" s="290"/>
      <c r="E112" s="290"/>
      <c r="F112" s="313" t="s">
        <v>1798</v>
      </c>
      <c r="G112" s="290"/>
      <c r="H112" s="290" t="s">
        <v>1832</v>
      </c>
      <c r="I112" s="290" t="s">
        <v>1794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1792</v>
      </c>
      <c r="G113" s="290"/>
      <c r="H113" s="290" t="s">
        <v>1833</v>
      </c>
      <c r="I113" s="290" t="s">
        <v>1794</v>
      </c>
      <c r="J113" s="290">
        <v>20</v>
      </c>
      <c r="K113" s="304"/>
    </row>
    <row r="114" s="1" customFormat="1" ht="15" customHeight="1">
      <c r="B114" s="315"/>
      <c r="C114" s="290" t="s">
        <v>1834</v>
      </c>
      <c r="D114" s="290"/>
      <c r="E114" s="290"/>
      <c r="F114" s="313" t="s">
        <v>1792</v>
      </c>
      <c r="G114" s="290"/>
      <c r="H114" s="290" t="s">
        <v>1835</v>
      </c>
      <c r="I114" s="290" t="s">
        <v>1794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1792</v>
      </c>
      <c r="G115" s="290"/>
      <c r="H115" s="290" t="s">
        <v>1836</v>
      </c>
      <c r="I115" s="290" t="s">
        <v>1827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1792</v>
      </c>
      <c r="G116" s="290"/>
      <c r="H116" s="290" t="s">
        <v>1837</v>
      </c>
      <c r="I116" s="290" t="s">
        <v>1827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1792</v>
      </c>
      <c r="G117" s="290"/>
      <c r="H117" s="290" t="s">
        <v>1838</v>
      </c>
      <c r="I117" s="290" t="s">
        <v>1839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1840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1786</v>
      </c>
      <c r="D123" s="305"/>
      <c r="E123" s="305"/>
      <c r="F123" s="305" t="s">
        <v>1787</v>
      </c>
      <c r="G123" s="306"/>
      <c r="H123" s="305" t="s">
        <v>54</v>
      </c>
      <c r="I123" s="305" t="s">
        <v>57</v>
      </c>
      <c r="J123" s="305" t="s">
        <v>1788</v>
      </c>
      <c r="K123" s="334"/>
    </row>
    <row r="124" s="1" customFormat="1" ht="17.25" customHeight="1">
      <c r="B124" s="333"/>
      <c r="C124" s="307" t="s">
        <v>1789</v>
      </c>
      <c r="D124" s="307"/>
      <c r="E124" s="307"/>
      <c r="F124" s="308" t="s">
        <v>1790</v>
      </c>
      <c r="G124" s="309"/>
      <c r="H124" s="307"/>
      <c r="I124" s="307"/>
      <c r="J124" s="307" t="s">
        <v>1791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1795</v>
      </c>
      <c r="D126" s="312"/>
      <c r="E126" s="312"/>
      <c r="F126" s="313" t="s">
        <v>1792</v>
      </c>
      <c r="G126" s="290"/>
      <c r="H126" s="290" t="s">
        <v>1832</v>
      </c>
      <c r="I126" s="290" t="s">
        <v>1794</v>
      </c>
      <c r="J126" s="290">
        <v>120</v>
      </c>
      <c r="K126" s="338"/>
    </row>
    <row r="127" s="1" customFormat="1" ht="15" customHeight="1">
      <c r="B127" s="335"/>
      <c r="C127" s="290" t="s">
        <v>1841</v>
      </c>
      <c r="D127" s="290"/>
      <c r="E127" s="290"/>
      <c r="F127" s="313" t="s">
        <v>1792</v>
      </c>
      <c r="G127" s="290"/>
      <c r="H127" s="290" t="s">
        <v>1842</v>
      </c>
      <c r="I127" s="290" t="s">
        <v>1794</v>
      </c>
      <c r="J127" s="290" t="s">
        <v>1843</v>
      </c>
      <c r="K127" s="338"/>
    </row>
    <row r="128" s="1" customFormat="1" ht="15" customHeight="1">
      <c r="B128" s="335"/>
      <c r="C128" s="290" t="s">
        <v>1740</v>
      </c>
      <c r="D128" s="290"/>
      <c r="E128" s="290"/>
      <c r="F128" s="313" t="s">
        <v>1792</v>
      </c>
      <c r="G128" s="290"/>
      <c r="H128" s="290" t="s">
        <v>1844</v>
      </c>
      <c r="I128" s="290" t="s">
        <v>1794</v>
      </c>
      <c r="J128" s="290" t="s">
        <v>1843</v>
      </c>
      <c r="K128" s="338"/>
    </row>
    <row r="129" s="1" customFormat="1" ht="15" customHeight="1">
      <c r="B129" s="335"/>
      <c r="C129" s="290" t="s">
        <v>1803</v>
      </c>
      <c r="D129" s="290"/>
      <c r="E129" s="290"/>
      <c r="F129" s="313" t="s">
        <v>1798</v>
      </c>
      <c r="G129" s="290"/>
      <c r="H129" s="290" t="s">
        <v>1804</v>
      </c>
      <c r="I129" s="290" t="s">
        <v>1794</v>
      </c>
      <c r="J129" s="290">
        <v>15</v>
      </c>
      <c r="K129" s="338"/>
    </row>
    <row r="130" s="1" customFormat="1" ht="15" customHeight="1">
      <c r="B130" s="335"/>
      <c r="C130" s="316" t="s">
        <v>1805</v>
      </c>
      <c r="D130" s="316"/>
      <c r="E130" s="316"/>
      <c r="F130" s="317" t="s">
        <v>1798</v>
      </c>
      <c r="G130" s="316"/>
      <c r="H130" s="316" t="s">
        <v>1806</v>
      </c>
      <c r="I130" s="316" t="s">
        <v>1794</v>
      </c>
      <c r="J130" s="316">
        <v>15</v>
      </c>
      <c r="K130" s="338"/>
    </row>
    <row r="131" s="1" customFormat="1" ht="15" customHeight="1">
      <c r="B131" s="335"/>
      <c r="C131" s="316" t="s">
        <v>1807</v>
      </c>
      <c r="D131" s="316"/>
      <c r="E131" s="316"/>
      <c r="F131" s="317" t="s">
        <v>1798</v>
      </c>
      <c r="G131" s="316"/>
      <c r="H131" s="316" t="s">
        <v>1808</v>
      </c>
      <c r="I131" s="316" t="s">
        <v>1794</v>
      </c>
      <c r="J131" s="316">
        <v>20</v>
      </c>
      <c r="K131" s="338"/>
    </row>
    <row r="132" s="1" customFormat="1" ht="15" customHeight="1">
      <c r="B132" s="335"/>
      <c r="C132" s="316" t="s">
        <v>1809</v>
      </c>
      <c r="D132" s="316"/>
      <c r="E132" s="316"/>
      <c r="F132" s="317" t="s">
        <v>1798</v>
      </c>
      <c r="G132" s="316"/>
      <c r="H132" s="316" t="s">
        <v>1810</v>
      </c>
      <c r="I132" s="316" t="s">
        <v>1794</v>
      </c>
      <c r="J132" s="316">
        <v>20</v>
      </c>
      <c r="K132" s="338"/>
    </row>
    <row r="133" s="1" customFormat="1" ht="15" customHeight="1">
      <c r="B133" s="335"/>
      <c r="C133" s="290" t="s">
        <v>1797</v>
      </c>
      <c r="D133" s="290"/>
      <c r="E133" s="290"/>
      <c r="F133" s="313" t="s">
        <v>1798</v>
      </c>
      <c r="G133" s="290"/>
      <c r="H133" s="290" t="s">
        <v>1832</v>
      </c>
      <c r="I133" s="290" t="s">
        <v>1794</v>
      </c>
      <c r="J133" s="290">
        <v>50</v>
      </c>
      <c r="K133" s="338"/>
    </row>
    <row r="134" s="1" customFormat="1" ht="15" customHeight="1">
      <c r="B134" s="335"/>
      <c r="C134" s="290" t="s">
        <v>1811</v>
      </c>
      <c r="D134" s="290"/>
      <c r="E134" s="290"/>
      <c r="F134" s="313" t="s">
        <v>1798</v>
      </c>
      <c r="G134" s="290"/>
      <c r="H134" s="290" t="s">
        <v>1832</v>
      </c>
      <c r="I134" s="290" t="s">
        <v>1794</v>
      </c>
      <c r="J134" s="290">
        <v>50</v>
      </c>
      <c r="K134" s="338"/>
    </row>
    <row r="135" s="1" customFormat="1" ht="15" customHeight="1">
      <c r="B135" s="335"/>
      <c r="C135" s="290" t="s">
        <v>1817</v>
      </c>
      <c r="D135" s="290"/>
      <c r="E135" s="290"/>
      <c r="F135" s="313" t="s">
        <v>1798</v>
      </c>
      <c r="G135" s="290"/>
      <c r="H135" s="290" t="s">
        <v>1832</v>
      </c>
      <c r="I135" s="290" t="s">
        <v>1794</v>
      </c>
      <c r="J135" s="290">
        <v>50</v>
      </c>
      <c r="K135" s="338"/>
    </row>
    <row r="136" s="1" customFormat="1" ht="15" customHeight="1">
      <c r="B136" s="335"/>
      <c r="C136" s="290" t="s">
        <v>1819</v>
      </c>
      <c r="D136" s="290"/>
      <c r="E136" s="290"/>
      <c r="F136" s="313" t="s">
        <v>1798</v>
      </c>
      <c r="G136" s="290"/>
      <c r="H136" s="290" t="s">
        <v>1832</v>
      </c>
      <c r="I136" s="290" t="s">
        <v>1794</v>
      </c>
      <c r="J136" s="290">
        <v>50</v>
      </c>
      <c r="K136" s="338"/>
    </row>
    <row r="137" s="1" customFormat="1" ht="15" customHeight="1">
      <c r="B137" s="335"/>
      <c r="C137" s="290" t="s">
        <v>1820</v>
      </c>
      <c r="D137" s="290"/>
      <c r="E137" s="290"/>
      <c r="F137" s="313" t="s">
        <v>1798</v>
      </c>
      <c r="G137" s="290"/>
      <c r="H137" s="290" t="s">
        <v>1845</v>
      </c>
      <c r="I137" s="290" t="s">
        <v>1794</v>
      </c>
      <c r="J137" s="290">
        <v>255</v>
      </c>
      <c r="K137" s="338"/>
    </row>
    <row r="138" s="1" customFormat="1" ht="15" customHeight="1">
      <c r="B138" s="335"/>
      <c r="C138" s="290" t="s">
        <v>1822</v>
      </c>
      <c r="D138" s="290"/>
      <c r="E138" s="290"/>
      <c r="F138" s="313" t="s">
        <v>1792</v>
      </c>
      <c r="G138" s="290"/>
      <c r="H138" s="290" t="s">
        <v>1846</v>
      </c>
      <c r="I138" s="290" t="s">
        <v>1824</v>
      </c>
      <c r="J138" s="290"/>
      <c r="K138" s="338"/>
    </row>
    <row r="139" s="1" customFormat="1" ht="15" customHeight="1">
      <c r="B139" s="335"/>
      <c r="C139" s="290" t="s">
        <v>1825</v>
      </c>
      <c r="D139" s="290"/>
      <c r="E139" s="290"/>
      <c r="F139" s="313" t="s">
        <v>1792</v>
      </c>
      <c r="G139" s="290"/>
      <c r="H139" s="290" t="s">
        <v>1847</v>
      </c>
      <c r="I139" s="290" t="s">
        <v>1827</v>
      </c>
      <c r="J139" s="290"/>
      <c r="K139" s="338"/>
    </row>
    <row r="140" s="1" customFormat="1" ht="15" customHeight="1">
      <c r="B140" s="335"/>
      <c r="C140" s="290" t="s">
        <v>1828</v>
      </c>
      <c r="D140" s="290"/>
      <c r="E140" s="290"/>
      <c r="F140" s="313" t="s">
        <v>1792</v>
      </c>
      <c r="G140" s="290"/>
      <c r="H140" s="290" t="s">
        <v>1828</v>
      </c>
      <c r="I140" s="290" t="s">
        <v>1827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1792</v>
      </c>
      <c r="G141" s="290"/>
      <c r="H141" s="290" t="s">
        <v>1848</v>
      </c>
      <c r="I141" s="290" t="s">
        <v>1827</v>
      </c>
      <c r="J141" s="290"/>
      <c r="K141" s="338"/>
    </row>
    <row r="142" s="1" customFormat="1" ht="15" customHeight="1">
      <c r="B142" s="335"/>
      <c r="C142" s="290" t="s">
        <v>1849</v>
      </c>
      <c r="D142" s="290"/>
      <c r="E142" s="290"/>
      <c r="F142" s="313" t="s">
        <v>1792</v>
      </c>
      <c r="G142" s="290"/>
      <c r="H142" s="290" t="s">
        <v>1850</v>
      </c>
      <c r="I142" s="290" t="s">
        <v>1827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1851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1786</v>
      </c>
      <c r="D148" s="305"/>
      <c r="E148" s="305"/>
      <c r="F148" s="305" t="s">
        <v>1787</v>
      </c>
      <c r="G148" s="306"/>
      <c r="H148" s="305" t="s">
        <v>54</v>
      </c>
      <c r="I148" s="305" t="s">
        <v>57</v>
      </c>
      <c r="J148" s="305" t="s">
        <v>1788</v>
      </c>
      <c r="K148" s="304"/>
    </row>
    <row r="149" s="1" customFormat="1" ht="17.25" customHeight="1">
      <c r="B149" s="302"/>
      <c r="C149" s="307" t="s">
        <v>1789</v>
      </c>
      <c r="D149" s="307"/>
      <c r="E149" s="307"/>
      <c r="F149" s="308" t="s">
        <v>1790</v>
      </c>
      <c r="G149" s="309"/>
      <c r="H149" s="307"/>
      <c r="I149" s="307"/>
      <c r="J149" s="307" t="s">
        <v>1791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1795</v>
      </c>
      <c r="D151" s="290"/>
      <c r="E151" s="290"/>
      <c r="F151" s="343" t="s">
        <v>1792</v>
      </c>
      <c r="G151" s="290"/>
      <c r="H151" s="342" t="s">
        <v>1832</v>
      </c>
      <c r="I151" s="342" t="s">
        <v>1794</v>
      </c>
      <c r="J151" s="342">
        <v>120</v>
      </c>
      <c r="K151" s="338"/>
    </row>
    <row r="152" s="1" customFormat="1" ht="15" customHeight="1">
      <c r="B152" s="315"/>
      <c r="C152" s="342" t="s">
        <v>1841</v>
      </c>
      <c r="D152" s="290"/>
      <c r="E152" s="290"/>
      <c r="F152" s="343" t="s">
        <v>1792</v>
      </c>
      <c r="G152" s="290"/>
      <c r="H152" s="342" t="s">
        <v>1852</v>
      </c>
      <c r="I152" s="342" t="s">
        <v>1794</v>
      </c>
      <c r="J152" s="342" t="s">
        <v>1843</v>
      </c>
      <c r="K152" s="338"/>
    </row>
    <row r="153" s="1" customFormat="1" ht="15" customHeight="1">
      <c r="B153" s="315"/>
      <c r="C153" s="342" t="s">
        <v>1740</v>
      </c>
      <c r="D153" s="290"/>
      <c r="E153" s="290"/>
      <c r="F153" s="343" t="s">
        <v>1792</v>
      </c>
      <c r="G153" s="290"/>
      <c r="H153" s="342" t="s">
        <v>1853</v>
      </c>
      <c r="I153" s="342" t="s">
        <v>1794</v>
      </c>
      <c r="J153" s="342" t="s">
        <v>1843</v>
      </c>
      <c r="K153" s="338"/>
    </row>
    <row r="154" s="1" customFormat="1" ht="15" customHeight="1">
      <c r="B154" s="315"/>
      <c r="C154" s="342" t="s">
        <v>1797</v>
      </c>
      <c r="D154" s="290"/>
      <c r="E154" s="290"/>
      <c r="F154" s="343" t="s">
        <v>1798</v>
      </c>
      <c r="G154" s="290"/>
      <c r="H154" s="342" t="s">
        <v>1832</v>
      </c>
      <c r="I154" s="342" t="s">
        <v>1794</v>
      </c>
      <c r="J154" s="342">
        <v>50</v>
      </c>
      <c r="K154" s="338"/>
    </row>
    <row r="155" s="1" customFormat="1" ht="15" customHeight="1">
      <c r="B155" s="315"/>
      <c r="C155" s="342" t="s">
        <v>1800</v>
      </c>
      <c r="D155" s="290"/>
      <c r="E155" s="290"/>
      <c r="F155" s="343" t="s">
        <v>1792</v>
      </c>
      <c r="G155" s="290"/>
      <c r="H155" s="342" t="s">
        <v>1832</v>
      </c>
      <c r="I155" s="342" t="s">
        <v>1802</v>
      </c>
      <c r="J155" s="342"/>
      <c r="K155" s="338"/>
    </row>
    <row r="156" s="1" customFormat="1" ht="15" customHeight="1">
      <c r="B156" s="315"/>
      <c r="C156" s="342" t="s">
        <v>1811</v>
      </c>
      <c r="D156" s="290"/>
      <c r="E156" s="290"/>
      <c r="F156" s="343" t="s">
        <v>1798</v>
      </c>
      <c r="G156" s="290"/>
      <c r="H156" s="342" t="s">
        <v>1832</v>
      </c>
      <c r="I156" s="342" t="s">
        <v>1794</v>
      </c>
      <c r="J156" s="342">
        <v>50</v>
      </c>
      <c r="K156" s="338"/>
    </row>
    <row r="157" s="1" customFormat="1" ht="15" customHeight="1">
      <c r="B157" s="315"/>
      <c r="C157" s="342" t="s">
        <v>1819</v>
      </c>
      <c r="D157" s="290"/>
      <c r="E157" s="290"/>
      <c r="F157" s="343" t="s">
        <v>1798</v>
      </c>
      <c r="G157" s="290"/>
      <c r="H157" s="342" t="s">
        <v>1832</v>
      </c>
      <c r="I157" s="342" t="s">
        <v>1794</v>
      </c>
      <c r="J157" s="342">
        <v>50</v>
      </c>
      <c r="K157" s="338"/>
    </row>
    <row r="158" s="1" customFormat="1" ht="15" customHeight="1">
      <c r="B158" s="315"/>
      <c r="C158" s="342" t="s">
        <v>1817</v>
      </c>
      <c r="D158" s="290"/>
      <c r="E158" s="290"/>
      <c r="F158" s="343" t="s">
        <v>1798</v>
      </c>
      <c r="G158" s="290"/>
      <c r="H158" s="342" t="s">
        <v>1832</v>
      </c>
      <c r="I158" s="342" t="s">
        <v>1794</v>
      </c>
      <c r="J158" s="342">
        <v>50</v>
      </c>
      <c r="K158" s="338"/>
    </row>
    <row r="159" s="1" customFormat="1" ht="15" customHeight="1">
      <c r="B159" s="315"/>
      <c r="C159" s="342" t="s">
        <v>90</v>
      </c>
      <c r="D159" s="290"/>
      <c r="E159" s="290"/>
      <c r="F159" s="343" t="s">
        <v>1792</v>
      </c>
      <c r="G159" s="290"/>
      <c r="H159" s="342" t="s">
        <v>1854</v>
      </c>
      <c r="I159" s="342" t="s">
        <v>1794</v>
      </c>
      <c r="J159" s="342" t="s">
        <v>1855</v>
      </c>
      <c r="K159" s="338"/>
    </row>
    <row r="160" s="1" customFormat="1" ht="15" customHeight="1">
      <c r="B160" s="315"/>
      <c r="C160" s="342" t="s">
        <v>1856</v>
      </c>
      <c r="D160" s="290"/>
      <c r="E160" s="290"/>
      <c r="F160" s="343" t="s">
        <v>1792</v>
      </c>
      <c r="G160" s="290"/>
      <c r="H160" s="342" t="s">
        <v>1857</v>
      </c>
      <c r="I160" s="342" t="s">
        <v>1827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1858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1786</v>
      </c>
      <c r="D166" s="305"/>
      <c r="E166" s="305"/>
      <c r="F166" s="305" t="s">
        <v>1787</v>
      </c>
      <c r="G166" s="347"/>
      <c r="H166" s="348" t="s">
        <v>54</v>
      </c>
      <c r="I166" s="348" t="s">
        <v>57</v>
      </c>
      <c r="J166" s="305" t="s">
        <v>1788</v>
      </c>
      <c r="K166" s="282"/>
    </row>
    <row r="167" s="1" customFormat="1" ht="17.25" customHeight="1">
      <c r="B167" s="283"/>
      <c r="C167" s="307" t="s">
        <v>1789</v>
      </c>
      <c r="D167" s="307"/>
      <c r="E167" s="307"/>
      <c r="F167" s="308" t="s">
        <v>1790</v>
      </c>
      <c r="G167" s="349"/>
      <c r="H167" s="350"/>
      <c r="I167" s="350"/>
      <c r="J167" s="307" t="s">
        <v>1791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1795</v>
      </c>
      <c r="D169" s="290"/>
      <c r="E169" s="290"/>
      <c r="F169" s="313" t="s">
        <v>1792</v>
      </c>
      <c r="G169" s="290"/>
      <c r="H169" s="290" t="s">
        <v>1832</v>
      </c>
      <c r="I169" s="290" t="s">
        <v>1794</v>
      </c>
      <c r="J169" s="290">
        <v>120</v>
      </c>
      <c r="K169" s="338"/>
    </row>
    <row r="170" s="1" customFormat="1" ht="15" customHeight="1">
      <c r="B170" s="315"/>
      <c r="C170" s="290" t="s">
        <v>1841</v>
      </c>
      <c r="D170" s="290"/>
      <c r="E170" s="290"/>
      <c r="F170" s="313" t="s">
        <v>1792</v>
      </c>
      <c r="G170" s="290"/>
      <c r="H170" s="290" t="s">
        <v>1842</v>
      </c>
      <c r="I170" s="290" t="s">
        <v>1794</v>
      </c>
      <c r="J170" s="290" t="s">
        <v>1843</v>
      </c>
      <c r="K170" s="338"/>
    </row>
    <row r="171" s="1" customFormat="1" ht="15" customHeight="1">
      <c r="B171" s="315"/>
      <c r="C171" s="290" t="s">
        <v>1740</v>
      </c>
      <c r="D171" s="290"/>
      <c r="E171" s="290"/>
      <c r="F171" s="313" t="s">
        <v>1792</v>
      </c>
      <c r="G171" s="290"/>
      <c r="H171" s="290" t="s">
        <v>1859</v>
      </c>
      <c r="I171" s="290" t="s">
        <v>1794</v>
      </c>
      <c r="J171" s="290" t="s">
        <v>1843</v>
      </c>
      <c r="K171" s="338"/>
    </row>
    <row r="172" s="1" customFormat="1" ht="15" customHeight="1">
      <c r="B172" s="315"/>
      <c r="C172" s="290" t="s">
        <v>1797</v>
      </c>
      <c r="D172" s="290"/>
      <c r="E172" s="290"/>
      <c r="F172" s="313" t="s">
        <v>1798</v>
      </c>
      <c r="G172" s="290"/>
      <c r="H172" s="290" t="s">
        <v>1859</v>
      </c>
      <c r="I172" s="290" t="s">
        <v>1794</v>
      </c>
      <c r="J172" s="290">
        <v>50</v>
      </c>
      <c r="K172" s="338"/>
    </row>
    <row r="173" s="1" customFormat="1" ht="15" customHeight="1">
      <c r="B173" s="315"/>
      <c r="C173" s="290" t="s">
        <v>1800</v>
      </c>
      <c r="D173" s="290"/>
      <c r="E173" s="290"/>
      <c r="F173" s="313" t="s">
        <v>1792</v>
      </c>
      <c r="G173" s="290"/>
      <c r="H173" s="290" t="s">
        <v>1859</v>
      </c>
      <c r="I173" s="290" t="s">
        <v>1802</v>
      </c>
      <c r="J173" s="290"/>
      <c r="K173" s="338"/>
    </row>
    <row r="174" s="1" customFormat="1" ht="15" customHeight="1">
      <c r="B174" s="315"/>
      <c r="C174" s="290" t="s">
        <v>1811</v>
      </c>
      <c r="D174" s="290"/>
      <c r="E174" s="290"/>
      <c r="F174" s="313" t="s">
        <v>1798</v>
      </c>
      <c r="G174" s="290"/>
      <c r="H174" s="290" t="s">
        <v>1859</v>
      </c>
      <c r="I174" s="290" t="s">
        <v>1794</v>
      </c>
      <c r="J174" s="290">
        <v>50</v>
      </c>
      <c r="K174" s="338"/>
    </row>
    <row r="175" s="1" customFormat="1" ht="15" customHeight="1">
      <c r="B175" s="315"/>
      <c r="C175" s="290" t="s">
        <v>1819</v>
      </c>
      <c r="D175" s="290"/>
      <c r="E175" s="290"/>
      <c r="F175" s="313" t="s">
        <v>1798</v>
      </c>
      <c r="G175" s="290"/>
      <c r="H175" s="290" t="s">
        <v>1859</v>
      </c>
      <c r="I175" s="290" t="s">
        <v>1794</v>
      </c>
      <c r="J175" s="290">
        <v>50</v>
      </c>
      <c r="K175" s="338"/>
    </row>
    <row r="176" s="1" customFormat="1" ht="15" customHeight="1">
      <c r="B176" s="315"/>
      <c r="C176" s="290" t="s">
        <v>1817</v>
      </c>
      <c r="D176" s="290"/>
      <c r="E176" s="290"/>
      <c r="F176" s="313" t="s">
        <v>1798</v>
      </c>
      <c r="G176" s="290"/>
      <c r="H176" s="290" t="s">
        <v>1859</v>
      </c>
      <c r="I176" s="290" t="s">
        <v>1794</v>
      </c>
      <c r="J176" s="290">
        <v>50</v>
      </c>
      <c r="K176" s="338"/>
    </row>
    <row r="177" s="1" customFormat="1" ht="15" customHeight="1">
      <c r="B177" s="315"/>
      <c r="C177" s="290" t="s">
        <v>122</v>
      </c>
      <c r="D177" s="290"/>
      <c r="E177" s="290"/>
      <c r="F177" s="313" t="s">
        <v>1792</v>
      </c>
      <c r="G177" s="290"/>
      <c r="H177" s="290" t="s">
        <v>1860</v>
      </c>
      <c r="I177" s="290" t="s">
        <v>1861</v>
      </c>
      <c r="J177" s="290"/>
      <c r="K177" s="338"/>
    </row>
    <row r="178" s="1" customFormat="1" ht="15" customHeight="1">
      <c r="B178" s="315"/>
      <c r="C178" s="290" t="s">
        <v>57</v>
      </c>
      <c r="D178" s="290"/>
      <c r="E178" s="290"/>
      <c r="F178" s="313" t="s">
        <v>1792</v>
      </c>
      <c r="G178" s="290"/>
      <c r="H178" s="290" t="s">
        <v>1862</v>
      </c>
      <c r="I178" s="290" t="s">
        <v>1863</v>
      </c>
      <c r="J178" s="290">
        <v>1</v>
      </c>
      <c r="K178" s="338"/>
    </row>
    <row r="179" s="1" customFormat="1" ht="15" customHeight="1">
      <c r="B179" s="315"/>
      <c r="C179" s="290" t="s">
        <v>53</v>
      </c>
      <c r="D179" s="290"/>
      <c r="E179" s="290"/>
      <c r="F179" s="313" t="s">
        <v>1792</v>
      </c>
      <c r="G179" s="290"/>
      <c r="H179" s="290" t="s">
        <v>1864</v>
      </c>
      <c r="I179" s="290" t="s">
        <v>1794</v>
      </c>
      <c r="J179" s="290">
        <v>20</v>
      </c>
      <c r="K179" s="338"/>
    </row>
    <row r="180" s="1" customFormat="1" ht="15" customHeight="1">
      <c r="B180" s="315"/>
      <c r="C180" s="290" t="s">
        <v>54</v>
      </c>
      <c r="D180" s="290"/>
      <c r="E180" s="290"/>
      <c r="F180" s="313" t="s">
        <v>1792</v>
      </c>
      <c r="G180" s="290"/>
      <c r="H180" s="290" t="s">
        <v>1865</v>
      </c>
      <c r="I180" s="290" t="s">
        <v>1794</v>
      </c>
      <c r="J180" s="290">
        <v>255</v>
      </c>
      <c r="K180" s="338"/>
    </row>
    <row r="181" s="1" customFormat="1" ht="15" customHeight="1">
      <c r="B181" s="315"/>
      <c r="C181" s="290" t="s">
        <v>123</v>
      </c>
      <c r="D181" s="290"/>
      <c r="E181" s="290"/>
      <c r="F181" s="313" t="s">
        <v>1792</v>
      </c>
      <c r="G181" s="290"/>
      <c r="H181" s="290" t="s">
        <v>1756</v>
      </c>
      <c r="I181" s="290" t="s">
        <v>1794</v>
      </c>
      <c r="J181" s="290">
        <v>10</v>
      </c>
      <c r="K181" s="338"/>
    </row>
    <row r="182" s="1" customFormat="1" ht="15" customHeight="1">
      <c r="B182" s="315"/>
      <c r="C182" s="290" t="s">
        <v>124</v>
      </c>
      <c r="D182" s="290"/>
      <c r="E182" s="290"/>
      <c r="F182" s="313" t="s">
        <v>1792</v>
      </c>
      <c r="G182" s="290"/>
      <c r="H182" s="290" t="s">
        <v>1866</v>
      </c>
      <c r="I182" s="290" t="s">
        <v>1827</v>
      </c>
      <c r="J182" s="290"/>
      <c r="K182" s="338"/>
    </row>
    <row r="183" s="1" customFormat="1" ht="15" customHeight="1">
      <c r="B183" s="315"/>
      <c r="C183" s="290" t="s">
        <v>1867</v>
      </c>
      <c r="D183" s="290"/>
      <c r="E183" s="290"/>
      <c r="F183" s="313" t="s">
        <v>1792</v>
      </c>
      <c r="G183" s="290"/>
      <c r="H183" s="290" t="s">
        <v>1868</v>
      </c>
      <c r="I183" s="290" t="s">
        <v>1827</v>
      </c>
      <c r="J183" s="290"/>
      <c r="K183" s="338"/>
    </row>
    <row r="184" s="1" customFormat="1" ht="15" customHeight="1">
      <c r="B184" s="315"/>
      <c r="C184" s="290" t="s">
        <v>1856</v>
      </c>
      <c r="D184" s="290"/>
      <c r="E184" s="290"/>
      <c r="F184" s="313" t="s">
        <v>1792</v>
      </c>
      <c r="G184" s="290"/>
      <c r="H184" s="290" t="s">
        <v>1869</v>
      </c>
      <c r="I184" s="290" t="s">
        <v>1827</v>
      </c>
      <c r="J184" s="290"/>
      <c r="K184" s="338"/>
    </row>
    <row r="185" s="1" customFormat="1" ht="15" customHeight="1">
      <c r="B185" s="315"/>
      <c r="C185" s="290" t="s">
        <v>126</v>
      </c>
      <c r="D185" s="290"/>
      <c r="E185" s="290"/>
      <c r="F185" s="313" t="s">
        <v>1798</v>
      </c>
      <c r="G185" s="290"/>
      <c r="H185" s="290" t="s">
        <v>1870</v>
      </c>
      <c r="I185" s="290" t="s">
        <v>1794</v>
      </c>
      <c r="J185" s="290">
        <v>50</v>
      </c>
      <c r="K185" s="338"/>
    </row>
    <row r="186" s="1" customFormat="1" ht="15" customHeight="1">
      <c r="B186" s="315"/>
      <c r="C186" s="290" t="s">
        <v>1871</v>
      </c>
      <c r="D186" s="290"/>
      <c r="E186" s="290"/>
      <c r="F186" s="313" t="s">
        <v>1798</v>
      </c>
      <c r="G186" s="290"/>
      <c r="H186" s="290" t="s">
        <v>1872</v>
      </c>
      <c r="I186" s="290" t="s">
        <v>1873</v>
      </c>
      <c r="J186" s="290"/>
      <c r="K186" s="338"/>
    </row>
    <row r="187" s="1" customFormat="1" ht="15" customHeight="1">
      <c r="B187" s="315"/>
      <c r="C187" s="290" t="s">
        <v>1874</v>
      </c>
      <c r="D187" s="290"/>
      <c r="E187" s="290"/>
      <c r="F187" s="313" t="s">
        <v>1798</v>
      </c>
      <c r="G187" s="290"/>
      <c r="H187" s="290" t="s">
        <v>1875</v>
      </c>
      <c r="I187" s="290" t="s">
        <v>1873</v>
      </c>
      <c r="J187" s="290"/>
      <c r="K187" s="338"/>
    </row>
    <row r="188" s="1" customFormat="1" ht="15" customHeight="1">
      <c r="B188" s="315"/>
      <c r="C188" s="290" t="s">
        <v>1876</v>
      </c>
      <c r="D188" s="290"/>
      <c r="E188" s="290"/>
      <c r="F188" s="313" t="s">
        <v>1798</v>
      </c>
      <c r="G188" s="290"/>
      <c r="H188" s="290" t="s">
        <v>1877</v>
      </c>
      <c r="I188" s="290" t="s">
        <v>1873</v>
      </c>
      <c r="J188" s="290"/>
      <c r="K188" s="338"/>
    </row>
    <row r="189" s="1" customFormat="1" ht="15" customHeight="1">
      <c r="B189" s="315"/>
      <c r="C189" s="351" t="s">
        <v>1878</v>
      </c>
      <c r="D189" s="290"/>
      <c r="E189" s="290"/>
      <c r="F189" s="313" t="s">
        <v>1798</v>
      </c>
      <c r="G189" s="290"/>
      <c r="H189" s="290" t="s">
        <v>1879</v>
      </c>
      <c r="I189" s="290" t="s">
        <v>1880</v>
      </c>
      <c r="J189" s="352" t="s">
        <v>1881</v>
      </c>
      <c r="K189" s="338"/>
    </row>
    <row r="190" s="1" customFormat="1" ht="15" customHeight="1">
      <c r="B190" s="315"/>
      <c r="C190" s="351" t="s">
        <v>42</v>
      </c>
      <c r="D190" s="290"/>
      <c r="E190" s="290"/>
      <c r="F190" s="313" t="s">
        <v>1792</v>
      </c>
      <c r="G190" s="290"/>
      <c r="H190" s="287" t="s">
        <v>1882</v>
      </c>
      <c r="I190" s="290" t="s">
        <v>1883</v>
      </c>
      <c r="J190" s="290"/>
      <c r="K190" s="338"/>
    </row>
    <row r="191" s="1" customFormat="1" ht="15" customHeight="1">
      <c r="B191" s="315"/>
      <c r="C191" s="351" t="s">
        <v>1884</v>
      </c>
      <c r="D191" s="290"/>
      <c r="E191" s="290"/>
      <c r="F191" s="313" t="s">
        <v>1792</v>
      </c>
      <c r="G191" s="290"/>
      <c r="H191" s="290" t="s">
        <v>1885</v>
      </c>
      <c r="I191" s="290" t="s">
        <v>1827</v>
      </c>
      <c r="J191" s="290"/>
      <c r="K191" s="338"/>
    </row>
    <row r="192" s="1" customFormat="1" ht="15" customHeight="1">
      <c r="B192" s="315"/>
      <c r="C192" s="351" t="s">
        <v>1886</v>
      </c>
      <c r="D192" s="290"/>
      <c r="E192" s="290"/>
      <c r="F192" s="313" t="s">
        <v>1792</v>
      </c>
      <c r="G192" s="290"/>
      <c r="H192" s="290" t="s">
        <v>1887</v>
      </c>
      <c r="I192" s="290" t="s">
        <v>1827</v>
      </c>
      <c r="J192" s="290"/>
      <c r="K192" s="338"/>
    </row>
    <row r="193" s="1" customFormat="1" ht="15" customHeight="1">
      <c r="B193" s="315"/>
      <c r="C193" s="351" t="s">
        <v>1888</v>
      </c>
      <c r="D193" s="290"/>
      <c r="E193" s="290"/>
      <c r="F193" s="313" t="s">
        <v>1798</v>
      </c>
      <c r="G193" s="290"/>
      <c r="H193" s="290" t="s">
        <v>1889</v>
      </c>
      <c r="I193" s="290" t="s">
        <v>1827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1890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1891</v>
      </c>
      <c r="D200" s="354"/>
      <c r="E200" s="354"/>
      <c r="F200" s="354" t="s">
        <v>1892</v>
      </c>
      <c r="G200" s="355"/>
      <c r="H200" s="354" t="s">
        <v>1893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1883</v>
      </c>
      <c r="D202" s="290"/>
      <c r="E202" s="290"/>
      <c r="F202" s="313" t="s">
        <v>43</v>
      </c>
      <c r="G202" s="290"/>
      <c r="H202" s="290" t="s">
        <v>1894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44</v>
      </c>
      <c r="G203" s="290"/>
      <c r="H203" s="290" t="s">
        <v>1895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47</v>
      </c>
      <c r="G204" s="290"/>
      <c r="H204" s="290" t="s">
        <v>1896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45</v>
      </c>
      <c r="G205" s="290"/>
      <c r="H205" s="290" t="s">
        <v>1897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46</v>
      </c>
      <c r="G206" s="290"/>
      <c r="H206" s="290" t="s">
        <v>1898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1839</v>
      </c>
      <c r="D208" s="290"/>
      <c r="E208" s="290"/>
      <c r="F208" s="313" t="s">
        <v>79</v>
      </c>
      <c r="G208" s="290"/>
      <c r="H208" s="290" t="s">
        <v>1899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1736</v>
      </c>
      <c r="G209" s="290"/>
      <c r="H209" s="290" t="s">
        <v>1737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1734</v>
      </c>
      <c r="G210" s="290"/>
      <c r="H210" s="290" t="s">
        <v>1900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1738</v>
      </c>
      <c r="G211" s="351"/>
      <c r="H211" s="342" t="s">
        <v>84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1667</v>
      </c>
      <c r="G212" s="351"/>
      <c r="H212" s="342" t="s">
        <v>1668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1863</v>
      </c>
      <c r="D214" s="290"/>
      <c r="E214" s="290"/>
      <c r="F214" s="313">
        <v>1</v>
      </c>
      <c r="G214" s="351"/>
      <c r="H214" s="342" t="s">
        <v>1901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1902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1903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1904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</dc:creator>
  <cp:lastModifiedBy>PC</cp:lastModifiedBy>
  <dcterms:created xsi:type="dcterms:W3CDTF">2020-12-18T12:25:47Z</dcterms:created>
  <dcterms:modified xsi:type="dcterms:W3CDTF">2020-12-18T12:26:19Z</dcterms:modified>
</cp:coreProperties>
</file>